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zscelakovice-my.sharepoint.com/personal/marek_zscelakovice_cz/Documents/Dokumenty/ZŠ.Čelákovice/web_stránky/"/>
    </mc:Choice>
  </mc:AlternateContent>
  <xr:revisionPtr revIDLastSave="0" documentId="8_{37CF7561-5FD8-4D6B-A921-9E33B42B2DE0}" xr6:coauthVersionLast="47" xr6:coauthVersionMax="47" xr10:uidLastSave="{00000000-0000-0000-0000-000000000000}"/>
  <bookViews>
    <workbookView xWindow="-108" yWindow="-108" windowWidth="23256" windowHeight="12576" activeTab="2" xr2:uid="{642F2BB3-3B6F-4B93-8560-75AA847E2761}"/>
  </bookViews>
  <sheets>
    <sheet name="SUMA" sheetId="3" r:id="rId1"/>
    <sheet name="IT vybavení" sheetId="1" r:id="rId2"/>
    <sheet name="Nábytek" sheetId="2" r:id="rId3"/>
    <sheet name="List1"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I14" i="1" s="1"/>
  <c r="H23" i="2"/>
  <c r="I13" i="1"/>
  <c r="H13" i="1"/>
  <c r="H12" i="1"/>
  <c r="I12" i="1" s="1"/>
  <c r="I11" i="1"/>
  <c r="H11" i="1"/>
  <c r="H10" i="1"/>
  <c r="I10" i="1" s="1"/>
  <c r="I9" i="1"/>
  <c r="H9" i="1"/>
  <c r="H8" i="1"/>
  <c r="I8" i="1" s="1"/>
  <c r="I7" i="1"/>
  <c r="H7" i="1"/>
  <c r="H6" i="1"/>
  <c r="H18" i="1" s="1"/>
  <c r="C22" i="1" s="1"/>
  <c r="B3" i="3" l="1"/>
  <c r="I6" i="1"/>
  <c r="I18" i="1" s="1"/>
  <c r="C24" i="1" s="1"/>
  <c r="C23" i="1" s="1"/>
  <c r="I23" i="2" l="1"/>
  <c r="I22" i="2"/>
  <c r="H22" i="2"/>
  <c r="H21" i="2"/>
  <c r="I21" i="2" s="1"/>
  <c r="I20" i="2"/>
  <c r="H20" i="2"/>
  <c r="H19" i="2"/>
  <c r="I19" i="2" s="1"/>
  <c r="I18" i="2"/>
  <c r="H18" i="2"/>
  <c r="H17" i="2"/>
  <c r="I17" i="2" s="1"/>
  <c r="I16" i="2"/>
  <c r="H16" i="2"/>
  <c r="H15" i="2"/>
  <c r="I15" i="2" s="1"/>
  <c r="I14" i="2"/>
  <c r="H14" i="2"/>
  <c r="H13" i="2"/>
  <c r="I13" i="2" s="1"/>
  <c r="I12" i="2"/>
  <c r="H12" i="2"/>
  <c r="H11" i="2"/>
  <c r="I11" i="2" s="1"/>
  <c r="I10" i="2"/>
  <c r="H10" i="2"/>
  <c r="H9" i="2"/>
  <c r="I9" i="2" s="1"/>
  <c r="I8" i="2"/>
  <c r="H8" i="2"/>
  <c r="H7" i="2"/>
  <c r="I7" i="2" s="1"/>
  <c r="I6" i="2"/>
  <c r="H6" i="2"/>
  <c r="H24" i="2" s="1"/>
  <c r="C28" i="2" l="1"/>
  <c r="B4" i="3"/>
  <c r="I24" i="2"/>
  <c r="C30" i="2" s="1"/>
  <c r="C29" i="2" s="1"/>
  <c r="H14" i="4" l="1"/>
  <c r="I14" i="4" s="1"/>
  <c r="H13" i="4"/>
  <c r="I13" i="4" s="1"/>
  <c r="H12" i="4"/>
  <c r="I12" i="4" s="1"/>
  <c r="H11" i="4"/>
  <c r="I11" i="4" s="1"/>
  <c r="H10" i="4"/>
  <c r="I10" i="4" s="1"/>
  <c r="H9" i="4"/>
  <c r="I9" i="4" s="1"/>
  <c r="H8" i="4"/>
  <c r="I8" i="4" s="1"/>
  <c r="H7" i="4"/>
  <c r="I7" i="4" s="1"/>
  <c r="H6" i="4"/>
  <c r="H18" i="4" s="1"/>
  <c r="C22" i="4" s="1"/>
  <c r="I6" i="4" l="1"/>
  <c r="I18" i="4" s="1"/>
  <c r="C24" i="4" s="1"/>
  <c r="C23" i="4" s="1"/>
  <c r="B5" i="3" l="1"/>
  <c r="B7" i="3" s="1"/>
  <c r="B6" i="3" s="1"/>
</calcChain>
</file>

<file path=xl/sharedStrings.xml><?xml version="1.0" encoding="utf-8"?>
<sst xmlns="http://schemas.openxmlformats.org/spreadsheetml/2006/main" count="213" uniqueCount="81">
  <si>
    <t>Poř.číslo</t>
  </si>
  <si>
    <t>Místnost</t>
  </si>
  <si>
    <t>Počet ks</t>
  </si>
  <si>
    <t>Ceny bez DPH</t>
  </si>
  <si>
    <t>Cena celkem bez DPH</t>
  </si>
  <si>
    <t>Cena Celkem s DPH</t>
  </si>
  <si>
    <t>CELKEM</t>
  </si>
  <si>
    <t>Jedn.</t>
  </si>
  <si>
    <t>Název položky</t>
  </si>
  <si>
    <t>ks</t>
  </si>
  <si>
    <t>UCHAZEČ VYPLNÍ POUZE ŽLUTĚ PODBARVENÁ POLE!!</t>
  </si>
  <si>
    <t xml:space="preserve">Pokud zadávací dokumentace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</si>
  <si>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Název výrobce a PN produktu (případně jiná specifikace)</t>
  </si>
  <si>
    <t>DPH 21 %</t>
  </si>
  <si>
    <t>Cena celkem s DPH</t>
  </si>
  <si>
    <t>Specifikace položky - minimální požadavky</t>
  </si>
  <si>
    <t>SHRNUTÍ IT VYBAVENÍ</t>
  </si>
  <si>
    <t>CENOVÝ ROZPOČET - IT VYBAVENÍ</t>
  </si>
  <si>
    <t>Notebooky pro žáky + SW vybavení</t>
  </si>
  <si>
    <t xml:space="preserve">Učitelské stanoviště </t>
  </si>
  <si>
    <t xml:space="preserve">Interaktivní dotyková obrazovka/tabule </t>
  </si>
  <si>
    <t>Infrastruktura učebny</t>
  </si>
  <si>
    <t>Sluchátka s mikrofonem</t>
  </si>
  <si>
    <t>robustní, profesionální sluchátka s mikrofonem, velké naušníky pro kvalitní poslech, ovládání hlasitosti, délka kabelu min. 1,5m</t>
  </si>
  <si>
    <t>Cena Celkem bez DPH</t>
  </si>
  <si>
    <t>CENOVÝ ROZPOČET - Nábytek</t>
  </si>
  <si>
    <t>Jazyková učebna</t>
  </si>
  <si>
    <t>Učitelský stůl do L s PVC krabičkou (2x 230 V, 2x USB, 1x HDMI, 1x el. ovladač)</t>
  </si>
  <si>
    <t>Kontejner s centrálním zámkem</t>
  </si>
  <si>
    <t>Učitelská židle</t>
  </si>
  <si>
    <t>Žákovský stůl pro 4 se šuplíky s elektro zámkem</t>
  </si>
  <si>
    <t>Žákovská židle, celoplastová skořepina, otočná</t>
  </si>
  <si>
    <t>Vrchní deska nad skříňky</t>
  </si>
  <si>
    <t>Nika otevřená nad skříňkou</t>
  </si>
  <si>
    <t>Nástavec nad niku</t>
  </si>
  <si>
    <t>Skříň, spodek dveře, vrch dveře sklo</t>
  </si>
  <si>
    <t>Lem kolem sestavy</t>
  </si>
  <si>
    <t>Textilní nástěnka šestihranná</t>
  </si>
  <si>
    <t>Nábytek - doprava</t>
  </si>
  <si>
    <t>Nábytek - montáž</t>
  </si>
  <si>
    <t>Elektroinstalace - drážky v podlaze</t>
  </si>
  <si>
    <t>Elektroinstalace - doprava</t>
  </si>
  <si>
    <t>Elektroinstalace</t>
  </si>
  <si>
    <t xml:space="preserve">š.1800 hl.1800 v.750 mm, rozměry +- 50 mm, hloubka pracovní plochy 600 mm. 
Materiál, dřevotřísková deska laminovaná tl.18 mm, ABS tl.2 mm. 
Pracovní deska tl.25 mm, korpus, nohy tl.18 mm, na pracovní desce bude 2x plastová průchodka. 
Zádová deska bude instalovaná od podlahy s vrchním přesahem přes pracovní desku +50 mm.  
Na pravé straně u stěny pod pracovní deskou bude instalovaná technická skříňka pro veškerou elektroinstalaci, 1x dveře. 
Nad technickou skříňkou v pracovní desce bude osazeno 1x celoplastové zamykací pouzdro s lemem, musí být vyrobeno z homogenního tvrdého PVC tl.8 mm a 3 mm ve světle šedé RAL 7035, vykazujícího dobrou vodě odolnost. Pouzdro musí být bezespárově svařeno, aby zabránilo průnikům vody a kapalin. Na delší straně bude integrovaný kartáček, pro případ zavření kabeláže. Celé pouzdro musí být voděodolné do výšky vodního sloupce 8 mm. Pouzdro musí mít výklopná dvířka se zámkem na sjednocený klíč a po otevření musí být fixováno proti samovolnému zavření. Vnitřní vybavení pouzdra: 2x 230 V s klapkou a krytím v IP 44, 2x USB napájení 5 V, 1x pro HDMI průchodka ⌀40 mm, 1x elektrický ovladač k žákovským šuplíkům. Ve spodní části musí být krycí krabice s plastovou průchodkou pro přívod kabeláže. 
Rektifikační nožky v.40 mm kryté dřevěnou lištou, úchytky kovové oblouček minimální rozteč 96 mm. 
Dodavatel musí doložit: 
Celoplastové zamykací pouzdro dle technické specifikace nábytek. </t>
  </si>
  <si>
    <t>š.450 hl.510 v.725 mm, rozměry +- 50 mm
Materiál, dřevotřísková deska laminovaná tl.18 mm, ABS tl.2 mm.
4x šuplík s centrálním zámkem.
Rektifikační nožky v.40 mm kryté dřevěnou lištou, pojezd celovýsuv kuličkový s dotahem, MDF tl.3 mm, úchytky kovové oblouček minimální rozteč 96 mm</t>
  </si>
  <si>
    <t>Pracovní otočná kancelářská židle na kolečkách s čalouněným sedákem (sedák z bukové překližky) i opěrákem. Ze zadní strany opěradla je černý hladký plast, spodní kryt sedáku shodný černý plast.
Potah složení: 100 % polyester, minimálně 90.000 zátěžových otáček. Mechanika synchronní – dvoupáková, opěrák výškově stavitelný systémem UP-down.
Kříž pětiramenný, píst, kolečka.
Područky výškově stavitelné, horní část područek z černého plastu. Tvar područek ve tvaru písmena „T“. Požadovaná nosnost min. 115 kg.
Čalounění (barva) bude vybrána investorem, před realizací.</t>
  </si>
  <si>
    <t xml:space="preserve">š.1720 hl.1720 h.750 mm, rozměry +- 50 mm, pracovní deska bude kruhového tvaru.
Materiál, dřevotřísková deska laminovaná tl.18 mm, ABS tl.2 mm. 
Pracovní deska tl.25 mm.
Na pracovní ploše v zadní části stolu bude instalovaná 1x plochá plastová průchodka pro vyvedení napájecího adaptéru z technického tunelu na pracovní plochu stolu a v případě požadavku i datové kabeláže (UTP kabelu). Velikost vnitřního otvoru bude na volné protažení požadované kabeláže. Otvor nesmí být velký, aby se zabránilo prohozů odpadků do technického tunelu. Vnitřní hrany otvoru budou s rádiusy, aby se zamezilo předření kabeláže častým vysouváním z technického tunelu. Kotvení průchodky, šroubek M4 do matic M4 integrovaných do pracovní desky stolu. 
Plochá plastová průchodka bude v barvě černé. Tl.4-6 mm. 
Stůl bude instalovaný 4 kovových nohách s rektifikaci.
Pod pracovní deskou bude technická skříňka, pro veškerou elektroinstalaci z podlahy, 1x dveře se zámkem. 4x rektifikační černá patka. Přes skříňku bude stůl kotveny do podlahy.
Pod pracovní deskou u každého žákovského místa, bude šuplík pro uložení NTB, dno tl.8 mm. Šuplík bude s elektro zámkem se zvukovou signalizaci pro otevření, ovládaní od kantorského místa. 
NK panty s dotahem. </t>
  </si>
  <si>
    <t>Otočná výškové nastavitelná židle, pevná na kluzácích, židle s ergonomickým skořepinovým plastovým sedákem. Židli tvoří jednodílný sedák s opěrákem, který má ve vrchní části otvor v opěradle pro jednoduché uchopení. Plast je se vzduchovým polštářem, snadno omyvatelný s jemnou strukturou. Podnož je složená z kovového pětiramenného kříže s kluzáky a plynového pístu pro snadné nastavení výšky sedu. Ovládaní pístu je pod sedákem. Součástí mechanismu je závěsný systém pro uchycení židle na pracovní desku žákovského stolu s protiskluzovým opatřením. Minimální nosnost židle při rovnoměrném zatížení sedací plochy je 110 kg.  
Barevnost: možnost výběru z více barev – alespoň 7.    
Dodavatel musí doložit:  
Přesný typ židličky dle technické specifikace nábytek.</t>
  </si>
  <si>
    <t xml:space="preserve">š.870 hl.460 v.800 mm, rozměry +- 50 mm
Materiál, dřevotřísková deska laminovaná tl.18 mm, ABS tl.2 mm. 
2x dveře, 1x police stavitelná.
Rektifikační nožky v.100 mm kryté dřevěnou lištou, NK panty s dotahem, MDF tl.3 mm, úchytky kovové oblouček minimální rozteč 96 mm. </t>
  </si>
  <si>
    <t>š.2160 hl.480 tl.18 mm, rozměry +- 50 mm
Materiál, dřevotřísková deska laminovaná tl.18 mm, ABS tl.2 mm. 
V zádní části u stěny bude zvýšená lišta +50 mm.</t>
  </si>
  <si>
    <t>š.870 hl.480 v.400 mm, rozměry +- 50 mm
Materiál, dřevotřísková deska laminovaná tl.18 mm, ABS tl.2 mm, záda tl.18 mm.</t>
  </si>
  <si>
    <t>Skříňka nízká V1</t>
  </si>
  <si>
    <t>Skříňka nízká V2</t>
  </si>
  <si>
    <t xml:space="preserve">š.870 hl.460 v.800 mm, rozměry +- 50 mm
Materiál, dřevotřísková deska laminovaná tl.18 mm, ABS tl.2 mm. 
2x dveře, 2x police stavitelná.
NK panty s dotahem, MDF tl.3 mm, úchytky kovové oblouček minimální rozteč 96 mm. </t>
  </si>
  <si>
    <t xml:space="preserve">š.870 hl.460 v.2000 mm, rozměry +- 50 mm
Materiál, dřevotřísková deska laminovaná tl.18 mm, ABS tl.2 mm, záda tl.18 mm.
Spodní část: 2x dveře, 1x police, záda MDF.
Vrchní část: 2x dveře skleněné. Každé dveře jsou vsazené do dvou dřevěných lišt.
Vnitřní prostor: na zádovou desku a bočnice budou instalované v počtu 20ks plastové háčky pro zavěšení sluchátek.
Rektifikační nožky v.100 mm kryté dřevěnou lištou, NK panty s dotahem, MDF tl.3 mm, úchytky kovové oblouček minimální rozteč 96 mm. </t>
  </si>
  <si>
    <t>tl.18 mm, rozměry +- 50 mm
Materiál, dřevotřísková deska laminovaná tl.18 mm, ABS tl.2 mm.</t>
  </si>
  <si>
    <t>š.1150 v.1000 mm, rozměry +- 20 mm
Šestihranná nástěnka v AL profilu s kvalitní barevnou textilií, plastové rohy s nýtkem (šroubkem), podklad je tvořený z hobry, tloušťka minimálně 12 mm. 
Barevnost: minimálně na výběr ze 7 barev.</t>
  </si>
  <si>
    <t>Zhotovitel zajistí dopravu nábytku a montážních pracovníků. Cena musí být maximální a nemůže být navýšena.</t>
  </si>
  <si>
    <t>Zhotovitel zajistí kompletní vynášku a odbornou montáž nábytku a jiných profesí v učebně. Cena musí být maximální a nemůže být navýšena.</t>
  </si>
  <si>
    <t xml:space="preserve">V podlaze budou frézované drážky pro veškerou elektroinstalaci k žákovským stolům, vše bude konzultováno se stavební firmou. Stavební firma po uložení veškeré kabeláže nábytkářskou firmou vše zapraví před položením finální krytiny.  </t>
  </si>
  <si>
    <t>Zhotovitel zajistí dopravu elektro montážních pracovníků. Cena musí být maximální a nemůže být navýšena.</t>
  </si>
  <si>
    <t xml:space="preserve">1x učitelský stůl do L s PVC krabičkou (2x 230 V, 2x USB, 1x HDMI, 1x el. ovladač): elektroinstalace pro PVC krabičku, 6x 230 V pro PC…..	
5x žákovský stůl pro 4 se šuplíky s elektro zámkem: 4x 230 V (celkem 20x 230 V), elektroinstalace pro elektro zámky.
1x dotykový display: 2x 230 V.
Po dokončení elektroinstalace bude dodaná elektro revize.	</t>
  </si>
  <si>
    <t>Pokud zadávací dokumentace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Dodavatel musí nabídnout uživateli před realizací na výběr s minimálně 5 dekorů dřevin a 5 dekorů uni barev.  
Vybavení a zařízení musí splňovat i technické požadavky uživatele nejenom provozní, ale i uživatelskou bezpečnost.  
Součástí dodávky učeben je kompletní dovoz nábytku, dopravní náklady na montážní pracovníky, noclehy, stravné a celková montáž nábytku. Součástí dodávky nábytku je i odborné dopojení médií v nábytku jako voda, odpady a elektroinstalace včetně potřebných revizí.  
Dodavatel je povinen si po stavební rekonstrukci zaměřit učebny a v případě kolizních rozměrů, upravit výrobní výkresy nábytků a dalšího vybavení v součinnosti se zadavatelem zakázky a projektantem interiéru a stavby.</t>
  </si>
  <si>
    <t>software k jazykové učebně učitelská licence</t>
  </si>
  <si>
    <t>software k jazykové učebně žákovská licence</t>
  </si>
  <si>
    <t>testovací  a hlasovací/anketní modul</t>
  </si>
  <si>
    <t>eLearningový portál</t>
  </si>
  <si>
    <t>SHRNUTÍ PROJEKTU:</t>
  </si>
  <si>
    <t>IT</t>
  </si>
  <si>
    <t>Nábytek</t>
  </si>
  <si>
    <r>
      <rPr>
        <b/>
        <sz val="9"/>
        <color theme="4" tint="-0.499984740745262"/>
        <rFont val="Verdana Pro Cond Light"/>
        <family val="2"/>
      </rPr>
      <t>Notebook</t>
    </r>
    <r>
      <rPr>
        <sz val="9"/>
        <color theme="4" tint="-0.499984740745262"/>
        <rFont val="Verdana Pro Cond Light"/>
        <family val="2"/>
        <charset val="238"/>
      </rPr>
      <t xml:space="preserve">
operační systém s podporu AD (domény)
min. 15.6" displej s FHD rozlišením (1920x1080)
procesor min. 12000 bodů,dle PassMark CPU Mark (www.cpubenchmark.net)
paměť min. 16 GB RAM DDR4 
disk min. 512 GB M.2 SSD 
numerická klávesnice, podsvícená klávesnice
WIFI ax , Bluetooth
USB min. 1x USB 3.1,  1x USB-C 
komb.konektor sluchátek/mikrofonu, HDMI, RJ-45 (LAN)</t>
    </r>
  </si>
  <si>
    <r>
      <t xml:space="preserve">
P</t>
    </r>
    <r>
      <rPr>
        <b/>
        <sz val="9"/>
        <color theme="4" tint="-0.499984740745262"/>
        <rFont val="Verdana Pro Cond Light"/>
        <family val="2"/>
      </rPr>
      <t>očítač</t>
    </r>
    <r>
      <rPr>
        <sz val="9"/>
        <color theme="4" tint="-0.499984740745262"/>
        <rFont val="Verdana Pro Cond Light"/>
        <family val="2"/>
        <charset val="238"/>
      </rPr>
      <t xml:space="preserve"> provedení All In One nebo mini PC (na držáku, tvořící s PC jeden komplet)
displej s úhlopříčkou min. 27“  FULL HD
operační systém vhodný pro připojení do doménové sítě ve škole
procesor s výkonem 18000 bodů CPU mark dle cpubenchmark.net
operační paměť min 8 GB DDR4
disk typu SSD PCIe NVMe min. 500 GB
Bezdrátová síť:  WIFI ax 
konektory min.: 2x USB 2.0, 4x USB 3.2, 1x USB-C , 1x kombinovaný konektor sluchátek/mikrofonu, 1x RJ-45 (LAN), 1x HDMI 
Sekundární monitor
displej s úhlopříčkou min. 27“  FULL HD
Jas min. 250 cd/m2, kontrast min. 1000:1, Odezva max. 6 ms
Pozorovací úhly (Horizontál/Vertikál): 178 / 178
klávesnice, myš</t>
    </r>
  </si>
  <si>
    <r>
      <rPr>
        <b/>
        <sz val="9"/>
        <color theme="4" tint="-0.499984740745262"/>
        <rFont val="Verdana Pro Cond Light"/>
        <family val="2"/>
      </rPr>
      <t>Dotykový panel</t>
    </r>
    <r>
      <rPr>
        <sz val="9"/>
        <color theme="4" tint="-0.499984740745262"/>
        <rFont val="Verdana Pro Cond Light"/>
        <family val="2"/>
        <charset val="238"/>
      </rPr>
      <t>, min.40 dotyků
Úhlopříčka min. 86“ , Rozlišení min. 3840 x 2160
jas: min. 450nitů, kontrast min 4000:1
Anti-glare/Fingerprint povrch
životnost udávaná výrobcem min. 50 000 hodin
vstupy min.: 4 x HDMI 2.0, 1 x DisplayPort, 1 x Audio 3,5 mm, 4 x USB-A 3.0, 1 x RJ45, 1 x USB-C, 1 x OPS slot
výstupy min.: 1 x HDMI 2.0, 1 x Audio 3,5 mm, 1 x RJ45
integrovaný ARM počítač s min 8GB RAM a 64GB vnitřní paměti,  
integrované reproduktory min. 2x18W a  subwoofer, ingrované mikrofonní pole s min. 8 mikrofony
Integrovaná aplikace "tabule"" a možnost instalace dalších aplikací
WIFI a Bluetooth modul 
NFC čtečka, senzor kvality vzduchu v učebně (teplota, vlhkost, CO2, prachové částice), PIR senzor
možnost vzdáleného řízení dipsleje přes cloud
min.2 dotyková pera v balení. 
Stojan s elektrickým zdvihem pro interaktivní LCD displej. Kotvení do stěny a podpůrná konstrukce na podlahu. Motorický zdvih v rozsahu min. 700 mm, dálkové ovládání. Dostatečná nosnost pro dodaný displej. Antikolizní systému.  včetně potřebného příslušenství pro montáž
 Dvě boční křídla - bílá, keramická křídla pro popisování fixou. Konferenční mikrofon. Pole min. 6 mikrofonů. Připojení Bluetooth, nabíjecí baterie z výdrží min. 6 hodin.</t>
    </r>
  </si>
  <si>
    <r>
      <rPr>
        <b/>
        <sz val="9"/>
        <color theme="4" tint="-0.499984740745262"/>
        <rFont val="Verdana Pro Cond Light"/>
        <family val="2"/>
      </rPr>
      <t>Síťová infrastruktura v učebně:</t>
    </r>
    <r>
      <rPr>
        <sz val="9"/>
        <color theme="4" tint="-0.499984740745262"/>
        <rFont val="Verdana Pro Cond Light"/>
        <family val="2"/>
        <charset val="238"/>
      </rPr>
      <t xml:space="preserve">
Profesionální Smart přepínač
 24 portů 10/100/1000 a 2x Gigabit SFP port, přepínací výkon 104Gb/s, management: web, CLI, síťový management, QoS, provedení do 19“ racku.
Nástěnný rozvaděč jednodílný 
19“ jednodílný nástěnný rozvaděč s krytím IP20.
Rozvaděč se věší přímo na zeď.
kompaktní svařovaný rozvaděč
celoskleněné dveře: bezpečnostní tvrzené sklo, tloušťka min 4 mm</t>
    </r>
  </si>
  <si>
    <r>
      <rPr>
        <b/>
        <sz val="9"/>
        <color theme="4" tint="-0.499984740745262"/>
        <rFont val="Verdana Pro Cond Light"/>
        <family val="2"/>
      </rPr>
      <t>Software k jazykové učebně učitelská licence</t>
    </r>
    <r>
      <rPr>
        <sz val="9"/>
        <color theme="4" tint="-0.499984740745262"/>
        <rFont val="Verdana Pro Cond Light"/>
        <family val="2"/>
        <charset val="238"/>
      </rPr>
      <t xml:space="preserve">
- veškeré požadované funkce musí být ovládány z jedné softwarové aplikace a tedy z jednoho uživatelského rozhraní rozhraní
požadavky na učitelskou aplikaci: 
odesílání učitelovy obrazovky žákům
možnost zobrazení žákovských obrazovek ( učitel vidí a monitoruje obrazovky žáků)
hlavní hovor - učitele ve sluchátkách slyší všichni studenti
komunikace mezi učitelem a jedmnotlivými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studenstkých PC
odesílání souborů jednotlivým studentům
nahrávání na počítači učitele v průběhu celé lekce, včetně funkce nahrávání jednotlivých žáků
poslech více zvukových zdrojů součastně,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integrovaný přístup ke slovníkům přímo z aplikace
podpora dotykového ovládání
plná česká lokalizace produktu
základní záruka 36 měsíců NBD včetně (  platí pro HW i SW)</t>
    </r>
  </si>
  <si>
    <r>
      <rPr>
        <b/>
        <sz val="9"/>
        <color theme="4" tint="-0.499984740745262"/>
        <rFont val="Verdana Pro Cond Light"/>
        <family val="2"/>
      </rPr>
      <t>Software k jazykové učebně žákovská licence</t>
    </r>
    <r>
      <rPr>
        <sz val="9"/>
        <color theme="4" tint="-0.499984740745262"/>
        <rFont val="Verdana Pro Cond Light"/>
        <family val="2"/>
        <charset val="238"/>
      </rPr>
      <t xml:space="preserve">
- veškeré požadované funkce musí být ovládány z jedné softwarové aplikace a tedy z jednoho uživatelského rozhraní rozhraní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slovník
plná kompatibilita aplikace
podpora dotykového ovladání
plná česká lokalizace produktu
</t>
    </r>
  </si>
  <si>
    <r>
      <rPr>
        <b/>
        <sz val="9"/>
        <color theme="4" tint="-0.499984740745262"/>
        <rFont val="Verdana Pro Cond Light"/>
        <family val="2"/>
      </rPr>
      <t>Testovací  a hlasovací/anketní modul</t>
    </r>
    <r>
      <rPr>
        <sz val="9"/>
        <color theme="4" tint="-0.499984740745262"/>
        <rFont val="Verdana Pro Cond Light"/>
        <family val="2"/>
        <charset val="238"/>
      </rPr>
      <t xml:space="preserve">
Testovací modul obsahuje:
Možnost výběru testu
Možnost tvorby testu
Možnost editace testu
Možnost vyhodnocení testu
Možnost zobrazení výsledků testování žáků
Možnost ukládání a stahování testů do internetového úložiště 
Možnost generování testu ve formátu .pdf pro tisk
Možnost nastavení 
hlasovací modul:
Otázka ankety, na kterou návštěvníci odpovídají
Způsob, jakým bude anketa zobrazovat výsledky hlasování
Možnost zobrazení celkového počtu hlasů
Možnost zobrazovat výsledky již při hlasování
Kdo může hlasovat 
Nastavení možnosti opakovaného hlasování a jeho intervalu
Povolení hlasování (je li odškrtnuto, anketa se uzavře a již nelze hlasovat)
Čas ukončení (znemožnění hlasování) </t>
    </r>
  </si>
  <si>
    <r>
      <rPr>
        <b/>
        <sz val="9"/>
        <color theme="4" tint="-0.499984740745262"/>
        <rFont val="Verdana Pro Cond Light"/>
        <family val="2"/>
      </rPr>
      <t>Elerningový portál</t>
    </r>
    <r>
      <rPr>
        <sz val="9"/>
        <color theme="4" tint="-0.499984740745262"/>
        <rFont val="Verdana Pro Cond Light"/>
        <family val="2"/>
        <charset val="238"/>
      </rPr>
      <t xml:space="preserve"> Licence je platná pro databázi min. 999 osob. Trvalá licence s bezplatným maintanencem, včetně neomezených a bezplatných aktualizací. Databáze obsahuje vzdělávací materiály (lekce) pro výuku cizích jazyků, přírodních věd a společenských věd pro základní školy a střední školy . Databáze musí obsahovat vzdělávací 3D modely pro výuku cizích jazyků, přírodních věd, dějepisu, zeměpisu a technických předmětů pro základní školy a střední školy. Licence pro přístup pedagoga; Licence pro žákovský přístup ; Kompatibilní se všemi operačními systémy (Windows, Android, iOS) ; Možnost přístupu z dostupných webových prohlížečů ; Helpdesk, Hotline (servisní telefonická podpora), nápověda, dokumentace; Online přístup učitele a žáka prostřednictvím internetu; Možnost nastavení přístupových práv žákům ; Profil uživatele s možností vložení fotografie, šifrování a ochrana hesel; Zabezpečený přístup HTTPS ; E-learningový portál musí být instalovatelný jak na fyzický server školy, tak na virtuální server. Systém musí umožňovat import uživatelů z existujícího školního systému Bakaláři. F unkce automatického výpočtu ročníku na základě zadání začátku a konce studia studenta.  Je požadovaná kompletní česká lokalizace. Je nutné aby veškeré požadované funkce byly přístupné z jedné internetové domény. Doména elearningového portálu musí být unikátní a vytvořená přímo pro účely školy v rámci dodávky.  Veškeré uživatelské data musí být uloženy na serverech EU dle platných předpisů GDPR.
Požadavky na databázi vzdělávacího materiálu
Databáze musí obsahovat  vzdělávací materiály ( lekce) pro výuku cizích jazyků pro základní školy a střední školy . Je požadováno min. 200 pracovních lekci ( 1 lekce odpovídá 45 minutám výuky) pro výuku jazyků (Anglický jazyk, Německý jazyk) , Databáze musí obsahovat  výukové  materiály ( lekce) pro výuku vzdělávacích oblastí: Cizích jazyků, přírodních věd a společenských věd; Výukové materiály  musí být kompatibilní s Microsoft Office, SMART Notebook, ActivInspire, OpenOffice, LibreOffice ; Export výukových materiálů pro offline použití ; Databáze pracovních listů ve formátu PDF; Databáze výukových materiálů pro práci v prostředí interaktivních zařízení ; Logická struktura obsahu knihovny lekcí ; Testování, hodnocení, příprava cvičení ; Funkce vytváření testů ; On-line testování přihlášených žáků ; Zpětná vazba účastníka při testování ; Generování výsledků testu pro tisk ; Možnost vkládání výukových materiálů, které mohou být publikovány okamžitě  ; Audio a audiovizuální pomůcky v běžně dostupných formátech (mp3, mp4, avi a dalších volně dostupných) ; 
Požadavky na VR sekci
Je požadováno minimálně 50 vizualizací (3Dmodel, sférická fotografie složená z minimálně 50 snímků a panoramatická fotografie) učiva pro výuku každého z uvedených předmětů. Databáze musí obsahovat vzdělávací 3D modely pro výuku dalších vzdělávacích oblastí pro základní školy.
Databáze výukových materiálů pro práci v prostředí interaktivních zařízení. Databáze testů musí být plně kompatibilní s nabídnutými virtuálními brýlemi. Možnost práce s rozšířenou realitou, která bude obsahovat 3D animace. Simulace skutečného nebo fiktivního prostředí a interakce v něm. Možnost kombinace se všemi operačními systémy (Windows, Android, iOS) a speciálními VR brýlemi .  Možnost se s VR headsetem pohybovat v celém prostředí e-learningového portálu. Možnost manipulace s 3D modelem, zobrazení popisků, změna jazyku a práce na konkrétních úkolech. Sdílení promítaného obsahu s jinými žáky nebo pedagogy. 
Učitelské rozhraní
Učitelské rozhraní musí umožňovat plný přístup k úkolům, testům a událostem spojeným s výukou. Systém musí umožňovat zobrazení všech dostupných úkolů a testů, včetně možnosti jejich editace a správy. Události musí být spravovatelné s možností nastavení začátku, konce a typu události (třídní oznámení, oznámení k předmětům, celoškolní oznámení), včetně názvu.
Možnost vytváření tříd zahrnuje funkce pro definici symbolu třídy, rok počátku a ukončení studia, a přidání popisu třídy. Třídy musí být spravovatelné s možností vytvářet třídní události, přikládat dokumenty a zobrazit přehled studentů.
Učitel musí mít možnost spravovat předměty, včetně zadání názvu, přiřazení ikony, zobrazení přehledu a tvorby úkolů a testů. Úkoly a testy musí umožňovat definici názvu, počátku, konce, typu, přikládání dokumentů a možnost požadovat dokumenty od studentů. Rovněž musí být možné upravovat, mazat nebo spravovat obsah předmětů, včetně dokumentů a osnov.
Kalendář musí zobrazovat veškeré vytvořené události spojené s výukou.
Funkce přímého odkazu přes ikonu na modelovací nástroj pro vytváření 3D návrhů z 2D kreslení, zaměřený na přípravu modelů pro 3D tisk. Uživatelé mohou skicovat nebo importovat obrázky a následně je upravovat do 3D podoby. Možný export do min. *.stl, *.obj, *.gcode
Virtuální realita musí nabízet možnost zobrazení 360° panoramatických fotografií, s možností nahrání vlastního obsahu. 
Žákovské rozhraní
Žákovské rozhraní musí umožňovat přístup k úkolům, testům a událostem spojeným s výukou. Studenti musí mít možnost zobrazit přehled třídy, třídní události, dokumenty a seznam studentů. Přehled předmětu, ve kterém je student zařazen, musí být zobrazen včetně událostí, úkolů a testů. Úkoly a testy musí umožňovat zobrazení názvu, počátku, odevzdání a typu, stejně jako zobrazení a přikládání dokumentů. 
Kalendář musí zobrazovat veškeré vytvořené události.
Funkce přímého odkazu přes ikonu na modelovací nástroj pro vytváření 3D návrhů z 2D kreslení, zaměřený na přípravu modelů pro 3D tisk. Uživatelé mohou skicovat nebo importovat obrázky a následně je upravovat do 3D podoby. Možný export do min. *.stl, *.obj, *.gcode
Virtuální realita musí podporovat zobrazení 360° panoramatických fotografií, 3D modelů a sférických fotografií, s možností nahrání vlastních panoramatických fotografií.</t>
    </r>
  </si>
  <si>
    <t>Proškolení pedagogů</t>
  </si>
  <si>
    <t>Dodavatel IT vybavení a technologií zajistí proškolení pedagogů ke všem dodávaným software, výukovým programům apod. nejpozději do 7 pracovních dnů po uvedení jazykové učebny učebny do provozu.</t>
  </si>
  <si>
    <t>zdarma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</si>
</sst>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Kč&quot;"/>
    <numFmt numFmtId="165" formatCode="#,##0.00\ &quot;Kč&quot;"/>
  </numFmts>
  <fonts count="16" x14ac:knownFonts="1">
    <font>
      <sz val="11"/>
      <color theme="1"/>
      <name val="Calibri"/>
      <family val="2"/>
      <charset val="238"/>
      <scheme val="minor"/>
    </font>
    <font>
      <sz val="10"/>
      <name val="Verdana Pro Cond Light"/>
      <family val="2"/>
      <charset val="238"/>
    </font>
    <font>
      <b/>
      <sz val="10"/>
      <name val="Verdana Pro Cond Light"/>
      <family val="2"/>
      <charset val="238"/>
    </font>
    <font>
      <b/>
      <sz val="11"/>
      <color theme="1"/>
      <name val="Calibri"/>
      <family val="2"/>
      <charset val="238"/>
      <scheme val="minor"/>
    </font>
    <font>
      <sz val="10"/>
      <name val="Arial"/>
      <family val="2"/>
      <charset val="238"/>
    </font>
    <font>
      <b/>
      <sz val="20"/>
      <color theme="1"/>
      <name val="Calibri"/>
      <family val="2"/>
      <charset val="238"/>
      <scheme val="minor"/>
    </font>
    <font>
      <b/>
      <sz val="18"/>
      <color theme="1"/>
      <name val="Calibri"/>
      <family val="2"/>
      <charset val="238"/>
      <scheme val="minor"/>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b/>
      <sz val="11"/>
      <color rgb="FFFF0000"/>
      <name val="Calibri"/>
      <family val="2"/>
      <charset val="238"/>
      <scheme val="minor"/>
    </font>
    <font>
      <b/>
      <sz val="10"/>
      <name val="Calibri"/>
      <family val="2"/>
      <charset val="238"/>
      <scheme val="minor"/>
    </font>
    <font>
      <sz val="10"/>
      <name val="Calibri"/>
      <family val="2"/>
      <charset val="238"/>
      <scheme val="minor"/>
    </font>
    <font>
      <sz val="9"/>
      <color theme="4" tint="-0.499984740745262"/>
      <name val="Verdana Pro Cond Light"/>
      <family val="2"/>
      <charset val="238"/>
    </font>
    <font>
      <sz val="9"/>
      <color theme="4" tint="-0.499984740745262"/>
      <name val="Verdana Pro Cond Light"/>
      <family val="2"/>
    </font>
    <font>
      <b/>
      <sz val="9"/>
      <color theme="4" tint="-0.499984740745262"/>
      <name val="Verdana Pro Cond Light"/>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31"/>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top/>
      <bottom style="thin">
        <color indexed="64"/>
      </bottom>
      <diagonal/>
    </border>
    <border>
      <left style="medium">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top style="thin">
        <color indexed="8"/>
      </top>
      <bottom/>
      <diagonal/>
    </border>
    <border>
      <left style="medium">
        <color indexed="8"/>
      </left>
      <right style="thin">
        <color indexed="8"/>
      </right>
      <top style="thin">
        <color indexed="8"/>
      </top>
      <bottom/>
      <diagonal/>
    </border>
    <border>
      <left/>
      <right/>
      <top/>
      <bottom style="thin">
        <color indexed="64"/>
      </bottom>
      <diagonal/>
    </border>
  </borders>
  <cellStyleXfs count="3">
    <xf numFmtId="0" fontId="0" fillId="0" borderId="0"/>
    <xf numFmtId="0" fontId="4" fillId="0" borderId="0"/>
    <xf numFmtId="0" fontId="4" fillId="0" borderId="0"/>
  </cellStyleXfs>
  <cellXfs count="99">
    <xf numFmtId="0" fontId="0" fillId="0" borderId="0" xfId="0"/>
    <xf numFmtId="0" fontId="2"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3" borderId="6" xfId="0" applyFont="1" applyFill="1" applyBorder="1" applyAlignment="1">
      <alignment horizontal="center" vertical="center"/>
    </xf>
    <xf numFmtId="0" fontId="2" fillId="4" borderId="5" xfId="0" applyFont="1" applyFill="1" applyBorder="1" applyAlignment="1">
      <alignment horizontal="center" vertical="center" wrapText="1" shrinkToFit="1"/>
    </xf>
    <xf numFmtId="0" fontId="2" fillId="0" borderId="13" xfId="0" applyFont="1" applyBorder="1" applyAlignment="1">
      <alignment horizontal="center" vertical="center"/>
    </xf>
    <xf numFmtId="0" fontId="1" fillId="0" borderId="14" xfId="0" applyFont="1" applyBorder="1" applyAlignment="1">
      <alignment horizontal="center" vertical="center" wrapText="1"/>
    </xf>
    <xf numFmtId="164" fontId="2" fillId="4" borderId="5" xfId="0" applyNumberFormat="1" applyFont="1" applyFill="1" applyBorder="1" applyAlignment="1">
      <alignment horizontal="center" vertical="center" wrapText="1" shrinkToFit="1"/>
    </xf>
    <xf numFmtId="0" fontId="3" fillId="5" borderId="5" xfId="0" applyFont="1" applyFill="1" applyBorder="1" applyAlignment="1">
      <alignment wrapText="1"/>
    </xf>
    <xf numFmtId="0" fontId="1" fillId="3" borderId="1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7" xfId="0" applyFont="1" applyFill="1" applyBorder="1" applyAlignment="1">
      <alignment horizontal="center" vertical="center"/>
    </xf>
    <xf numFmtId="165" fontId="0" fillId="0" borderId="0" xfId="0" applyNumberFormat="1"/>
    <xf numFmtId="165" fontId="7" fillId="5" borderId="5" xfId="0" applyNumberFormat="1" applyFont="1" applyFill="1" applyBorder="1" applyAlignment="1">
      <alignment horizontal="center" vertical="center"/>
    </xf>
    <xf numFmtId="165" fontId="8" fillId="0" borderId="12" xfId="0" applyNumberFormat="1" applyFont="1" applyBorder="1"/>
    <xf numFmtId="165" fontId="8" fillId="0" borderId="8" xfId="0" applyNumberFormat="1" applyFont="1" applyBorder="1"/>
    <xf numFmtId="165" fontId="8" fillId="0" borderId="18" xfId="0" applyNumberFormat="1" applyFont="1" applyBorder="1"/>
    <xf numFmtId="165" fontId="8" fillId="0" borderId="17" xfId="0" applyNumberFormat="1" applyFont="1" applyBorder="1"/>
    <xf numFmtId="165" fontId="8" fillId="0" borderId="5" xfId="0" applyNumberFormat="1" applyFont="1" applyBorder="1"/>
    <xf numFmtId="0" fontId="8" fillId="0" borderId="0" xfId="0" applyFont="1"/>
    <xf numFmtId="165" fontId="8" fillId="2" borderId="14" xfId="0" applyNumberFormat="1" applyFont="1" applyFill="1" applyBorder="1"/>
    <xf numFmtId="165" fontId="8" fillId="2" borderId="5" xfId="0" applyNumberFormat="1" applyFont="1" applyFill="1" applyBorder="1"/>
    <xf numFmtId="165" fontId="8" fillId="2" borderId="17" xfId="0" applyNumberFormat="1" applyFont="1" applyFill="1" applyBorder="1"/>
    <xf numFmtId="0" fontId="9" fillId="5" borderId="5" xfId="0" applyFont="1" applyFill="1" applyBorder="1" applyAlignment="1">
      <alignment vertical="center"/>
    </xf>
    <xf numFmtId="0" fontId="3" fillId="7" borderId="5"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1" fillId="0" borderId="13" xfId="0" applyFont="1" applyBorder="1" applyAlignment="1">
      <alignment horizontal="center" vertical="center"/>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2" fillId="7" borderId="15" xfId="0" applyFont="1" applyFill="1" applyBorder="1" applyAlignment="1">
      <alignment vertical="center" wrapText="1"/>
    </xf>
    <xf numFmtId="0" fontId="12" fillId="0" borderId="14" xfId="0" applyFont="1" applyBorder="1" applyAlignment="1">
      <alignment horizontal="center" vertical="center" wrapText="1"/>
    </xf>
    <xf numFmtId="0" fontId="12" fillId="3" borderId="11" xfId="0" applyFont="1" applyFill="1" applyBorder="1" applyAlignment="1">
      <alignment horizontal="center" vertical="center"/>
    </xf>
    <xf numFmtId="0" fontId="12" fillId="7" borderId="11" xfId="0" applyFont="1" applyFill="1" applyBorder="1" applyAlignment="1">
      <alignment vertical="center" wrapText="1"/>
    </xf>
    <xf numFmtId="0" fontId="12" fillId="0" borderId="4" xfId="0" applyFont="1" applyBorder="1" applyAlignment="1">
      <alignment horizontal="center" vertical="center" wrapText="1"/>
    </xf>
    <xf numFmtId="0" fontId="12" fillId="3" borderId="6" xfId="0" applyFont="1" applyFill="1" applyBorder="1" applyAlignment="1">
      <alignment horizontal="center" vertical="center"/>
    </xf>
    <xf numFmtId="0" fontId="12" fillId="7" borderId="21" xfId="0" applyFont="1" applyFill="1" applyBorder="1" applyAlignment="1">
      <alignment vertical="center" wrapText="1"/>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7" borderId="22" xfId="0" applyFont="1" applyFill="1" applyBorder="1" applyAlignment="1">
      <alignment vertical="center" wrapText="1"/>
    </xf>
    <xf numFmtId="0" fontId="12" fillId="3" borderId="3" xfId="0" applyFont="1" applyFill="1" applyBorder="1" applyAlignment="1">
      <alignment horizontal="center" vertical="center"/>
    </xf>
    <xf numFmtId="0" fontId="12" fillId="7" borderId="20" xfId="0" applyFont="1" applyFill="1" applyBorder="1" applyAlignment="1">
      <alignment vertical="center" wrapText="1"/>
    </xf>
    <xf numFmtId="0" fontId="12" fillId="3" borderId="17" xfId="0" applyFont="1" applyFill="1" applyBorder="1" applyAlignment="1">
      <alignment horizontal="center" vertical="center"/>
    </xf>
    <xf numFmtId="0" fontId="13" fillId="3" borderId="4" xfId="0" applyFont="1" applyFill="1" applyBorder="1" applyAlignment="1">
      <alignment vertical="center" wrapText="1"/>
    </xf>
    <xf numFmtId="0" fontId="13" fillId="3" borderId="6" xfId="0" applyFont="1" applyFill="1" applyBorder="1" applyAlignment="1">
      <alignment vertical="center" wrapText="1"/>
    </xf>
    <xf numFmtId="0" fontId="2" fillId="8" borderId="7"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5" borderId="5" xfId="0" applyFont="1" applyFill="1" applyBorder="1" applyAlignment="1">
      <alignment vertical="center"/>
    </xf>
    <xf numFmtId="0" fontId="14" fillId="3" borderId="14" xfId="0" applyFont="1" applyFill="1" applyBorder="1" applyAlignment="1">
      <alignment vertical="center" wrapText="1"/>
    </xf>
    <xf numFmtId="0" fontId="14" fillId="3" borderId="3" xfId="0" applyFont="1" applyFill="1" applyBorder="1" applyAlignment="1">
      <alignment vertical="center" wrapText="1"/>
    </xf>
    <xf numFmtId="0" fontId="14" fillId="3" borderId="17" xfId="0" applyFont="1" applyFill="1" applyBorder="1" applyAlignment="1">
      <alignment vertical="center" wrapText="1"/>
    </xf>
    <xf numFmtId="0" fontId="14" fillId="3" borderId="6" xfId="0" applyFont="1" applyFill="1" applyBorder="1" applyAlignment="1">
      <alignment vertical="center" wrapText="1"/>
    </xf>
    <xf numFmtId="0" fontId="2" fillId="0" borderId="23" xfId="0" applyFont="1" applyBorder="1" applyAlignment="1">
      <alignment horizontal="center" vertical="center"/>
    </xf>
    <xf numFmtId="0" fontId="11" fillId="7"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5" xfId="0" applyFont="1" applyBorder="1" applyAlignment="1">
      <alignment horizontal="center" vertical="center"/>
    </xf>
    <xf numFmtId="0" fontId="2" fillId="8"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3" borderId="5" xfId="0" applyFont="1" applyFill="1" applyBorder="1" applyAlignment="1">
      <alignment horizontal="center" vertical="center"/>
    </xf>
    <xf numFmtId="165" fontId="8" fillId="2" borderId="5" xfId="0" applyNumberFormat="1" applyFont="1" applyFill="1" applyBorder="1" applyAlignment="1">
      <alignment horizontal="center"/>
    </xf>
    <xf numFmtId="165" fontId="8" fillId="0" borderId="5" xfId="0" applyNumberFormat="1" applyFont="1" applyBorder="1" applyAlignment="1">
      <alignment horizontal="center"/>
    </xf>
    <xf numFmtId="0" fontId="13" fillId="3" borderId="5" xfId="0" applyFont="1" applyFill="1" applyBorder="1" applyAlignment="1">
      <alignment horizontal="center" vertical="center" wrapText="1"/>
    </xf>
    <xf numFmtId="0" fontId="0" fillId="7" borderId="5" xfId="0" applyFill="1" applyBorder="1" applyAlignment="1">
      <alignment horizontal="center" vertical="center" wrapText="1"/>
    </xf>
    <xf numFmtId="0" fontId="3" fillId="3" borderId="0" xfId="0" applyFont="1" applyFill="1" applyAlignment="1">
      <alignment horizontal="left" vertical="center" wrapText="1"/>
    </xf>
    <xf numFmtId="165" fontId="3" fillId="6" borderId="5" xfId="0" applyNumberFormat="1" applyFont="1" applyFill="1" applyBorder="1"/>
    <xf numFmtId="0" fontId="3" fillId="6" borderId="5" xfId="0" applyFont="1" applyFill="1" applyBorder="1"/>
    <xf numFmtId="0" fontId="3" fillId="5" borderId="5" xfId="0" applyFont="1" applyFill="1" applyBorder="1" applyAlignment="1">
      <alignment horizontal="center" vertical="center"/>
    </xf>
    <xf numFmtId="165" fontId="7" fillId="6" borderId="5" xfId="0" applyNumberFormat="1" applyFont="1" applyFill="1" applyBorder="1"/>
    <xf numFmtId="0" fontId="7" fillId="6" borderId="5" xfId="0" applyFont="1" applyFill="1" applyBorder="1"/>
    <xf numFmtId="0" fontId="3" fillId="7" borderId="5" xfId="0" applyFont="1" applyFill="1" applyBorder="1" applyAlignment="1">
      <alignment horizontal="center" vertical="center" wrapText="1"/>
    </xf>
    <xf numFmtId="0" fontId="0" fillId="0" borderId="5" xfId="0" applyBorder="1" applyAlignment="1">
      <alignment horizontal="center" vertical="center" wrapText="1"/>
    </xf>
    <xf numFmtId="0" fontId="8" fillId="0" borderId="24" xfId="0" applyFont="1" applyBorder="1" applyAlignment="1">
      <alignment horizontal="center"/>
    </xf>
    <xf numFmtId="165" fontId="8" fillId="0" borderId="8" xfId="0" applyNumberFormat="1" applyFont="1" applyBorder="1"/>
    <xf numFmtId="165" fontId="8" fillId="0" borderId="9" xfId="0" applyNumberFormat="1" applyFont="1" applyBorder="1"/>
    <xf numFmtId="165" fontId="8" fillId="0" borderId="10" xfId="0" applyNumberFormat="1" applyFont="1" applyBorder="1"/>
    <xf numFmtId="0" fontId="9" fillId="5" borderId="5" xfId="0" applyFont="1" applyFill="1" applyBorder="1" applyAlignment="1">
      <alignment horizontal="center" vertical="center"/>
    </xf>
    <xf numFmtId="0" fontId="2" fillId="0" borderId="5" xfId="0" applyFont="1" applyBorder="1" applyAlignment="1">
      <alignment horizontal="center" vertical="center"/>
    </xf>
    <xf numFmtId="0" fontId="11" fillId="7" borderId="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5" borderId="0" xfId="0" applyFont="1" applyFill="1" applyAlignment="1">
      <alignment horizontal="center" vertical="center"/>
    </xf>
    <xf numFmtId="0" fontId="6" fillId="0" borderId="0" xfId="0" applyFont="1" applyAlignment="1">
      <alignment horizontal="center" vertical="center" wrapText="1"/>
    </xf>
    <xf numFmtId="165" fontId="8" fillId="0" borderId="14" xfId="0" applyNumberFormat="1" applyFont="1" applyBorder="1"/>
    <xf numFmtId="165" fontId="8" fillId="0" borderId="18" xfId="0" applyNumberFormat="1" applyFont="1" applyBorder="1"/>
    <xf numFmtId="165" fontId="8" fillId="0" borderId="19" xfId="0" applyNumberFormat="1" applyFont="1" applyBorder="1"/>
    <xf numFmtId="165" fontId="8" fillId="0" borderId="20" xfId="0" applyNumberFormat="1" applyFont="1" applyBorder="1"/>
    <xf numFmtId="165" fontId="8" fillId="0" borderId="5" xfId="0" applyNumberFormat="1" applyFont="1" applyBorder="1"/>
    <xf numFmtId="164" fontId="2" fillId="4" borderId="5" xfId="0" applyNumberFormat="1" applyFont="1" applyFill="1" applyBorder="1" applyAlignment="1">
      <alignment horizontal="center" vertical="center" wrapText="1" shrinkToFit="1"/>
    </xf>
    <xf numFmtId="0" fontId="0" fillId="0" borderId="5" xfId="0" applyBorder="1" applyAlignment="1">
      <alignment horizontal="center"/>
    </xf>
    <xf numFmtId="0" fontId="6" fillId="2" borderId="0" xfId="0" applyFont="1" applyFill="1" applyAlignment="1">
      <alignment horizontal="center" vertical="center"/>
    </xf>
    <xf numFmtId="0" fontId="1" fillId="3" borderId="5" xfId="0" applyFont="1" applyFill="1" applyBorder="1" applyAlignment="1">
      <alignment horizontal="center" vertical="center"/>
    </xf>
    <xf numFmtId="165" fontId="8" fillId="2" borderId="5" xfId="0" applyNumberFormat="1" applyFont="1" applyFill="1" applyBorder="1" applyAlignment="1">
      <alignment horizontal="center"/>
    </xf>
    <xf numFmtId="165" fontId="8" fillId="0" borderId="5" xfId="0" applyNumberFormat="1" applyFont="1" applyBorder="1" applyAlignment="1">
      <alignment horizontal="center"/>
    </xf>
    <xf numFmtId="0" fontId="0" fillId="0" borderId="5" xfId="0" applyBorder="1"/>
  </cellXfs>
  <cellStyles count="3">
    <cellStyle name="Normální" xfId="0" builtinId="0"/>
    <cellStyle name="Normální 10" xfId="2" xr:uid="{4F859073-AB99-4C68-895A-6F3B980AC52E}"/>
    <cellStyle name="normální 2" xfId="1" xr:uid="{C27B5EB9-07EA-4845-975B-549A401152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EA82-22EE-4A4E-9366-A1C264F8CAA4}">
  <sheetPr>
    <tabColor theme="7" tint="0.79998168889431442"/>
  </sheetPr>
  <dimension ref="A2:C7"/>
  <sheetViews>
    <sheetView workbookViewId="0">
      <selection activeCell="B5" sqref="B5:C5"/>
    </sheetView>
  </sheetViews>
  <sheetFormatPr defaultRowHeight="14.4" x14ac:dyDescent="0.3"/>
  <cols>
    <col min="1" max="1" width="62.44140625" bestFit="1" customWidth="1"/>
    <col min="2" max="2" width="16.88671875" bestFit="1" customWidth="1"/>
    <col min="3" max="3" width="15.88671875" bestFit="1" customWidth="1"/>
  </cols>
  <sheetData>
    <row r="2" spans="1:3" x14ac:dyDescent="0.3">
      <c r="A2" s="69" t="s">
        <v>67</v>
      </c>
      <c r="B2" s="69"/>
      <c r="C2" s="69"/>
    </row>
    <row r="3" spans="1:3" x14ac:dyDescent="0.3">
      <c r="A3" s="50" t="s">
        <v>68</v>
      </c>
      <c r="B3" s="67">
        <f>'IT vybavení'!H18</f>
        <v>0</v>
      </c>
      <c r="C3" s="68"/>
    </row>
    <row r="4" spans="1:3" x14ac:dyDescent="0.3">
      <c r="A4" s="50" t="s">
        <v>69</v>
      </c>
      <c r="B4" s="67">
        <f>Nábytek!H24</f>
        <v>0</v>
      </c>
      <c r="C4" s="68"/>
    </row>
    <row r="5" spans="1:3" x14ac:dyDescent="0.3">
      <c r="A5" s="50" t="s">
        <v>4</v>
      </c>
      <c r="B5" s="67">
        <f>SUM(B3:C4)</f>
        <v>0</v>
      </c>
      <c r="C5" s="68"/>
    </row>
    <row r="6" spans="1:3" x14ac:dyDescent="0.3">
      <c r="A6" s="50" t="s">
        <v>13</v>
      </c>
      <c r="B6" s="67">
        <f>B7-B5</f>
        <v>0</v>
      </c>
      <c r="C6" s="68"/>
    </row>
    <row r="7" spans="1:3" x14ac:dyDescent="0.3">
      <c r="A7" s="50" t="s">
        <v>14</v>
      </c>
      <c r="B7" s="67">
        <f>B5*1.21</f>
        <v>0</v>
      </c>
      <c r="C7" s="68"/>
    </row>
  </sheetData>
  <mergeCells count="6">
    <mergeCell ref="B6:C6"/>
    <mergeCell ref="B7:C7"/>
    <mergeCell ref="A2:C2"/>
    <mergeCell ref="B3:C3"/>
    <mergeCell ref="B4:C4"/>
    <mergeCell ref="B5:C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3F286-02A8-4E2D-B159-25E989E8E9B4}">
  <sheetPr>
    <tabColor rgb="FF00B050"/>
  </sheetPr>
  <dimension ref="A2:M24"/>
  <sheetViews>
    <sheetView topLeftCell="A14" zoomScale="80" zoomScaleNormal="80" workbookViewId="0">
      <selection activeCell="H14" sqref="H14:H15"/>
    </sheetView>
  </sheetViews>
  <sheetFormatPr defaultRowHeight="14.4" x14ac:dyDescent="0.3"/>
  <cols>
    <col min="2" max="2" width="23.5546875" customWidth="1"/>
    <col min="3" max="3" width="31.44140625" customWidth="1"/>
    <col min="4" max="4" width="123.5546875" customWidth="1"/>
    <col min="5" max="5" width="6.109375" customWidth="1"/>
    <col min="6" max="6" width="6.6640625" customWidth="1"/>
    <col min="7" max="7" width="20.5546875" customWidth="1"/>
    <col min="8" max="8" width="29.44140625" customWidth="1"/>
    <col min="9" max="9" width="10.44140625" customWidth="1"/>
    <col min="10" max="10" width="17.5546875" customWidth="1"/>
    <col min="11" max="11" width="7.5546875" customWidth="1"/>
    <col min="12" max="12" width="59" customWidth="1"/>
    <col min="13" max="13" width="14.44140625" bestFit="1" customWidth="1"/>
  </cols>
  <sheetData>
    <row r="2" spans="1:13" ht="25.8" x14ac:dyDescent="0.3">
      <c r="A2" s="85" t="s">
        <v>17</v>
      </c>
      <c r="B2" s="85"/>
      <c r="C2" s="85"/>
      <c r="D2" s="85"/>
      <c r="E2" s="85"/>
      <c r="F2" s="85"/>
      <c r="G2" s="85"/>
      <c r="H2" s="85"/>
      <c r="I2" s="85"/>
      <c r="J2" s="85"/>
      <c r="K2" s="85"/>
      <c r="L2" s="85"/>
    </row>
    <row r="3" spans="1:13" ht="23.4" x14ac:dyDescent="0.3">
      <c r="A3" s="86" t="s">
        <v>11</v>
      </c>
      <c r="B3" s="86"/>
      <c r="C3" s="86"/>
      <c r="D3" s="86"/>
      <c r="E3" s="86"/>
      <c r="F3" s="86"/>
      <c r="G3" s="86"/>
      <c r="H3" s="86"/>
      <c r="I3" s="86"/>
      <c r="J3" s="86"/>
      <c r="K3" s="86"/>
      <c r="L3" s="86"/>
    </row>
    <row r="5" spans="1:13" ht="25.2" x14ac:dyDescent="0.3">
      <c r="A5" s="5" t="s">
        <v>0</v>
      </c>
      <c r="B5" s="5" t="s">
        <v>1</v>
      </c>
      <c r="C5" s="5" t="s">
        <v>8</v>
      </c>
      <c r="D5" s="5" t="s">
        <v>15</v>
      </c>
      <c r="E5" s="5" t="s">
        <v>7</v>
      </c>
      <c r="F5" s="5" t="s">
        <v>2</v>
      </c>
      <c r="G5" s="8" t="s">
        <v>3</v>
      </c>
      <c r="H5" s="8" t="s">
        <v>24</v>
      </c>
      <c r="I5" s="92" t="s">
        <v>5</v>
      </c>
      <c r="J5" s="92"/>
      <c r="K5" s="92"/>
      <c r="L5" s="9" t="s">
        <v>12</v>
      </c>
    </row>
    <row r="6" spans="1:13" ht="114" x14ac:dyDescent="0.35">
      <c r="A6" s="6">
        <v>1</v>
      </c>
      <c r="B6" s="29" t="s">
        <v>26</v>
      </c>
      <c r="C6" s="46" t="s">
        <v>18</v>
      </c>
      <c r="D6" s="51" t="s">
        <v>70</v>
      </c>
      <c r="E6" s="7" t="s">
        <v>9</v>
      </c>
      <c r="F6" s="10">
        <v>20</v>
      </c>
      <c r="G6" s="21"/>
      <c r="H6" s="15">
        <f>F6*G6</f>
        <v>0</v>
      </c>
      <c r="I6" s="87">
        <f>H6*1.21</f>
        <v>0</v>
      </c>
      <c r="J6" s="87"/>
      <c r="K6" s="87"/>
      <c r="L6" s="25"/>
      <c r="M6" s="13"/>
    </row>
    <row r="7" spans="1:13" ht="159.6" x14ac:dyDescent="0.35">
      <c r="A7" s="1">
        <v>2</v>
      </c>
      <c r="B7" s="29" t="s">
        <v>26</v>
      </c>
      <c r="C7" s="47" t="s">
        <v>19</v>
      </c>
      <c r="D7" s="44" t="s">
        <v>71</v>
      </c>
      <c r="E7" s="2" t="s">
        <v>9</v>
      </c>
      <c r="F7" s="4">
        <v>1</v>
      </c>
      <c r="G7" s="22"/>
      <c r="H7" s="16">
        <f t="shared" ref="H7:H14" si="0">F7*G7</f>
        <v>0</v>
      </c>
      <c r="I7" s="91">
        <f t="shared" ref="I7:I14" si="1">H7*1.21</f>
        <v>0</v>
      </c>
      <c r="J7" s="91"/>
      <c r="K7" s="91"/>
      <c r="L7" s="25"/>
    </row>
    <row r="8" spans="1:13" ht="193.8" x14ac:dyDescent="0.35">
      <c r="A8" s="6">
        <v>3</v>
      </c>
      <c r="B8" s="29" t="s">
        <v>26</v>
      </c>
      <c r="C8" s="48" t="s">
        <v>20</v>
      </c>
      <c r="D8" s="52" t="s">
        <v>72</v>
      </c>
      <c r="E8" s="11" t="s">
        <v>9</v>
      </c>
      <c r="F8" s="11">
        <v>1</v>
      </c>
      <c r="G8" s="23"/>
      <c r="H8" s="17">
        <f t="shared" si="0"/>
        <v>0</v>
      </c>
      <c r="I8" s="88">
        <f t="shared" si="1"/>
        <v>0</v>
      </c>
      <c r="J8" s="89"/>
      <c r="K8" s="90"/>
      <c r="L8" s="26"/>
    </row>
    <row r="9" spans="1:13" ht="91.2" x14ac:dyDescent="0.35">
      <c r="A9" s="1">
        <v>4</v>
      </c>
      <c r="B9" s="29" t="s">
        <v>26</v>
      </c>
      <c r="C9" s="49" t="s">
        <v>21</v>
      </c>
      <c r="D9" s="53" t="s">
        <v>73</v>
      </c>
      <c r="E9" s="12" t="s">
        <v>9</v>
      </c>
      <c r="F9" s="12">
        <v>1</v>
      </c>
      <c r="G9" s="23"/>
      <c r="H9" s="18">
        <f t="shared" si="0"/>
        <v>0</v>
      </c>
      <c r="I9" s="88">
        <f t="shared" si="1"/>
        <v>0</v>
      </c>
      <c r="J9" s="89"/>
      <c r="K9" s="90"/>
      <c r="L9" s="27"/>
    </row>
    <row r="10" spans="1:13" ht="18" x14ac:dyDescent="0.35">
      <c r="A10" s="6">
        <v>5</v>
      </c>
      <c r="B10" s="29" t="s">
        <v>26</v>
      </c>
      <c r="C10" s="47" t="s">
        <v>22</v>
      </c>
      <c r="D10" s="45" t="s">
        <v>23</v>
      </c>
      <c r="E10" s="3" t="s">
        <v>9</v>
      </c>
      <c r="F10" s="4">
        <v>21</v>
      </c>
      <c r="G10" s="22"/>
      <c r="H10" s="19">
        <f t="shared" si="0"/>
        <v>0</v>
      </c>
      <c r="I10" s="91">
        <f t="shared" si="1"/>
        <v>0</v>
      </c>
      <c r="J10" s="91"/>
      <c r="K10" s="91"/>
      <c r="L10" s="25"/>
    </row>
    <row r="11" spans="1:13" ht="319.2" x14ac:dyDescent="0.35">
      <c r="A11" s="1">
        <v>6</v>
      </c>
      <c r="B11" s="29" t="s">
        <v>26</v>
      </c>
      <c r="C11" s="47" t="s">
        <v>63</v>
      </c>
      <c r="D11" s="54" t="s">
        <v>74</v>
      </c>
      <c r="E11" s="3" t="s">
        <v>9</v>
      </c>
      <c r="F11" s="4">
        <v>1</v>
      </c>
      <c r="G11" s="22"/>
      <c r="H11" s="16">
        <f t="shared" si="0"/>
        <v>0</v>
      </c>
      <c r="I11" s="75">
        <f t="shared" si="1"/>
        <v>0</v>
      </c>
      <c r="J11" s="76"/>
      <c r="K11" s="77"/>
      <c r="L11" s="25"/>
    </row>
    <row r="12" spans="1:13" ht="228" x14ac:dyDescent="0.35">
      <c r="A12" s="6">
        <v>7</v>
      </c>
      <c r="B12" s="29" t="s">
        <v>26</v>
      </c>
      <c r="C12" s="47" t="s">
        <v>64</v>
      </c>
      <c r="D12" s="54" t="s">
        <v>75</v>
      </c>
      <c r="E12" s="3" t="s">
        <v>9</v>
      </c>
      <c r="F12" s="4">
        <v>20</v>
      </c>
      <c r="G12" s="22"/>
      <c r="H12" s="16">
        <f t="shared" si="0"/>
        <v>0</v>
      </c>
      <c r="I12" s="75">
        <f t="shared" si="1"/>
        <v>0</v>
      </c>
      <c r="J12" s="76"/>
      <c r="K12" s="77"/>
      <c r="L12" s="25"/>
    </row>
    <row r="13" spans="1:13" ht="223.5" customHeight="1" x14ac:dyDescent="0.35">
      <c r="A13" s="55">
        <v>8</v>
      </c>
      <c r="B13" s="56" t="s">
        <v>26</v>
      </c>
      <c r="C13" s="48" t="s">
        <v>65</v>
      </c>
      <c r="D13" s="52" t="s">
        <v>76</v>
      </c>
      <c r="E13" s="57" t="s">
        <v>9</v>
      </c>
      <c r="F13" s="11">
        <v>1</v>
      </c>
      <c r="G13" s="22"/>
      <c r="H13" s="16">
        <f t="shared" si="0"/>
        <v>0</v>
      </c>
      <c r="I13" s="75">
        <f t="shared" si="1"/>
        <v>0</v>
      </c>
      <c r="J13" s="76"/>
      <c r="K13" s="77"/>
      <c r="L13" s="25"/>
    </row>
    <row r="14" spans="1:13" ht="409.5" customHeight="1" x14ac:dyDescent="0.3">
      <c r="A14" s="79">
        <v>9</v>
      </c>
      <c r="B14" s="80" t="s">
        <v>26</v>
      </c>
      <c r="C14" s="81" t="s">
        <v>66</v>
      </c>
      <c r="D14" s="82" t="s">
        <v>77</v>
      </c>
      <c r="E14" s="84" t="s">
        <v>9</v>
      </c>
      <c r="F14" s="95">
        <v>1</v>
      </c>
      <c r="G14" s="96"/>
      <c r="H14" s="97">
        <f t="shared" si="0"/>
        <v>0</v>
      </c>
      <c r="I14" s="91">
        <f t="shared" si="1"/>
        <v>0</v>
      </c>
      <c r="J14" s="91"/>
      <c r="K14" s="91"/>
      <c r="L14" s="72"/>
    </row>
    <row r="15" spans="1:13" ht="124.5" customHeight="1" x14ac:dyDescent="0.3">
      <c r="A15" s="79"/>
      <c r="B15" s="80"/>
      <c r="C15" s="81"/>
      <c r="D15" s="83"/>
      <c r="E15" s="84"/>
      <c r="F15" s="95"/>
      <c r="G15" s="96"/>
      <c r="H15" s="97"/>
      <c r="I15" s="98"/>
      <c r="J15" s="98"/>
      <c r="K15" s="98"/>
      <c r="L15" s="73"/>
    </row>
    <row r="16" spans="1:13" ht="33.75" customHeight="1" x14ac:dyDescent="0.35">
      <c r="A16" s="58">
        <v>10</v>
      </c>
      <c r="B16" s="30" t="s">
        <v>26</v>
      </c>
      <c r="C16" s="59" t="s">
        <v>78</v>
      </c>
      <c r="D16" s="64" t="s">
        <v>79</v>
      </c>
      <c r="E16" s="60"/>
      <c r="F16" s="61"/>
      <c r="G16" s="62"/>
      <c r="H16" s="63" t="s">
        <v>80</v>
      </c>
      <c r="I16" s="93" t="s">
        <v>80</v>
      </c>
      <c r="J16" s="93"/>
      <c r="K16" s="93"/>
      <c r="L16" s="65"/>
    </row>
    <row r="17" spans="2:12" ht="18" x14ac:dyDescent="0.35">
      <c r="H17" s="20"/>
      <c r="I17" s="74"/>
      <c r="J17" s="74"/>
      <c r="K17" s="74"/>
      <c r="L17" s="66"/>
    </row>
    <row r="18" spans="2:12" ht="18" x14ac:dyDescent="0.35">
      <c r="G18" s="14" t="s">
        <v>6</v>
      </c>
      <c r="H18" s="16">
        <f>SUM(H6:H16)</f>
        <v>0</v>
      </c>
      <c r="I18" s="75">
        <f>SUM(I6:K16)</f>
        <v>0</v>
      </c>
      <c r="J18" s="76"/>
      <c r="K18" s="77"/>
    </row>
    <row r="19" spans="2:12" ht="23.4" x14ac:dyDescent="0.3">
      <c r="B19" s="94" t="s">
        <v>10</v>
      </c>
      <c r="C19" s="94"/>
      <c r="D19" s="94"/>
    </row>
    <row r="21" spans="2:12" ht="15.6" x14ac:dyDescent="0.3">
      <c r="B21" s="78" t="s">
        <v>16</v>
      </c>
      <c r="C21" s="78"/>
      <c r="D21" s="78"/>
    </row>
    <row r="22" spans="2:12" ht="18" x14ac:dyDescent="0.35">
      <c r="B22" s="24" t="s">
        <v>4</v>
      </c>
      <c r="C22" s="70">
        <f>H18</f>
        <v>0</v>
      </c>
      <c r="D22" s="71"/>
      <c r="G22" s="13"/>
    </row>
    <row r="23" spans="2:12" ht="18" x14ac:dyDescent="0.35">
      <c r="B23" s="24" t="s">
        <v>13</v>
      </c>
      <c r="C23" s="70">
        <f>C24-C22</f>
        <v>0</v>
      </c>
      <c r="D23" s="71"/>
    </row>
    <row r="24" spans="2:12" ht="18" x14ac:dyDescent="0.35">
      <c r="B24" s="24" t="s">
        <v>14</v>
      </c>
      <c r="C24" s="70">
        <f>I18</f>
        <v>0</v>
      </c>
      <c r="D24" s="71"/>
    </row>
  </sheetData>
  <protectedRanges>
    <protectedRange sqref="G6:G16" name="Oblast1_2"/>
    <protectedRange sqref="L17" name="Oblast2_3"/>
    <protectedRange sqref="L6:L16" name="Oblast2_1_2"/>
  </protectedRanges>
  <mergeCells count="29">
    <mergeCell ref="I11:K11"/>
    <mergeCell ref="B19:D19"/>
    <mergeCell ref="I13:K13"/>
    <mergeCell ref="I12:K12"/>
    <mergeCell ref="F14:F15"/>
    <mergeCell ref="G14:G15"/>
    <mergeCell ref="H14:H15"/>
    <mergeCell ref="I14:K15"/>
    <mergeCell ref="A2:L2"/>
    <mergeCell ref="A3:L3"/>
    <mergeCell ref="I6:K6"/>
    <mergeCell ref="I9:K9"/>
    <mergeCell ref="I10:K10"/>
    <mergeCell ref="I7:K7"/>
    <mergeCell ref="I5:K5"/>
    <mergeCell ref="I8:K8"/>
    <mergeCell ref="A14:A15"/>
    <mergeCell ref="B14:B15"/>
    <mergeCell ref="C14:C15"/>
    <mergeCell ref="D14:D15"/>
    <mergeCell ref="E14:E15"/>
    <mergeCell ref="C24:D24"/>
    <mergeCell ref="L14:L15"/>
    <mergeCell ref="I17:K17"/>
    <mergeCell ref="I18:K18"/>
    <mergeCell ref="B21:D21"/>
    <mergeCell ref="C23:D23"/>
    <mergeCell ref="C22:D22"/>
    <mergeCell ref="I16:K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4489-9998-4038-89BB-11E94F47D283}">
  <sheetPr>
    <tabColor theme="9" tint="0.79998168889431442"/>
  </sheetPr>
  <dimension ref="A2:L30"/>
  <sheetViews>
    <sheetView tabSelected="1" topLeftCell="A16" zoomScale="85" zoomScaleNormal="85" workbookViewId="0">
      <selection activeCell="H23" sqref="H23"/>
    </sheetView>
  </sheetViews>
  <sheetFormatPr defaultRowHeight="14.4" x14ac:dyDescent="0.3"/>
  <cols>
    <col min="2" max="2" width="23.5546875" customWidth="1"/>
    <col min="3" max="3" width="31.44140625" customWidth="1"/>
    <col min="4" max="4" width="79.88671875" customWidth="1"/>
    <col min="5" max="5" width="10.44140625" customWidth="1"/>
    <col min="6" max="6" width="10.88671875" customWidth="1"/>
    <col min="7" max="7" width="20.5546875" customWidth="1"/>
    <col min="8" max="8" width="29.44140625" customWidth="1"/>
    <col min="9" max="9" width="10.44140625" customWidth="1"/>
    <col min="10" max="10" width="8.109375" customWidth="1"/>
    <col min="11" max="11" width="7.5546875" customWidth="1"/>
    <col min="12" max="12" width="14.44140625" bestFit="1" customWidth="1"/>
  </cols>
  <sheetData>
    <row r="2" spans="1:11" ht="25.8" x14ac:dyDescent="0.3">
      <c r="A2" s="85" t="s">
        <v>25</v>
      </c>
      <c r="B2" s="85"/>
      <c r="C2" s="85"/>
      <c r="D2" s="85"/>
      <c r="E2" s="85"/>
      <c r="F2" s="85"/>
      <c r="G2" s="85"/>
      <c r="H2" s="85"/>
      <c r="I2" s="85"/>
      <c r="J2" s="85"/>
      <c r="K2" s="85"/>
    </row>
    <row r="3" spans="1:11" ht="23.4" x14ac:dyDescent="0.3">
      <c r="A3" s="86" t="s">
        <v>62</v>
      </c>
      <c r="B3" s="86"/>
      <c r="C3" s="86"/>
      <c r="D3" s="86"/>
      <c r="E3" s="86"/>
      <c r="F3" s="86"/>
      <c r="G3" s="86"/>
      <c r="H3" s="86"/>
      <c r="I3" s="86"/>
      <c r="J3" s="86"/>
      <c r="K3" s="86"/>
    </row>
    <row r="5" spans="1:11" x14ac:dyDescent="0.3">
      <c r="A5" s="5" t="s">
        <v>0</v>
      </c>
      <c r="B5" s="5" t="s">
        <v>1</v>
      </c>
      <c r="C5" s="5" t="s">
        <v>8</v>
      </c>
      <c r="D5" s="5" t="s">
        <v>15</v>
      </c>
      <c r="E5" s="5" t="s">
        <v>7</v>
      </c>
      <c r="F5" s="5" t="s">
        <v>2</v>
      </c>
      <c r="G5" s="8" t="s">
        <v>3</v>
      </c>
      <c r="H5" s="8" t="s">
        <v>24</v>
      </c>
      <c r="I5" s="92" t="s">
        <v>5</v>
      </c>
      <c r="J5" s="92"/>
      <c r="K5" s="92"/>
    </row>
    <row r="6" spans="1:11" ht="289.8" x14ac:dyDescent="0.35">
      <c r="A6" s="28">
        <v>1</v>
      </c>
      <c r="B6" s="29" t="s">
        <v>26</v>
      </c>
      <c r="C6" s="30" t="s">
        <v>27</v>
      </c>
      <c r="D6" s="31" t="s">
        <v>43</v>
      </c>
      <c r="E6" s="32" t="s">
        <v>9</v>
      </c>
      <c r="F6" s="33">
        <v>1</v>
      </c>
      <c r="G6" s="21"/>
      <c r="H6" s="15">
        <f t="shared" ref="H6:H23" si="0">G6*F6</f>
        <v>0</v>
      </c>
      <c r="I6" s="87">
        <f t="shared" ref="I6:I23" si="1">H6*1.21</f>
        <v>0</v>
      </c>
      <c r="J6" s="87"/>
      <c r="K6" s="87"/>
    </row>
    <row r="7" spans="1:11" ht="76.5" customHeight="1" x14ac:dyDescent="0.35">
      <c r="A7" s="28">
        <v>2</v>
      </c>
      <c r="B7" s="29" t="s">
        <v>26</v>
      </c>
      <c r="C7" s="30" t="s">
        <v>28</v>
      </c>
      <c r="D7" s="31" t="s">
        <v>44</v>
      </c>
      <c r="E7" s="32" t="s">
        <v>9</v>
      </c>
      <c r="F7" s="33">
        <v>1</v>
      </c>
      <c r="G7" s="21"/>
      <c r="H7" s="15">
        <f t="shared" si="0"/>
        <v>0</v>
      </c>
      <c r="I7" s="87">
        <f t="shared" si="1"/>
        <v>0</v>
      </c>
      <c r="J7" s="87"/>
      <c r="K7" s="87"/>
    </row>
    <row r="8" spans="1:11" ht="114" customHeight="1" x14ac:dyDescent="0.35">
      <c r="A8" s="28">
        <v>3</v>
      </c>
      <c r="B8" s="29" t="s">
        <v>26</v>
      </c>
      <c r="C8" s="30" t="s">
        <v>29</v>
      </c>
      <c r="D8" s="31" t="s">
        <v>45</v>
      </c>
      <c r="E8" s="32" t="s">
        <v>9</v>
      </c>
      <c r="F8" s="33">
        <v>1</v>
      </c>
      <c r="G8" s="21"/>
      <c r="H8" s="15">
        <f t="shared" si="0"/>
        <v>0</v>
      </c>
      <c r="I8" s="87">
        <f t="shared" si="1"/>
        <v>0</v>
      </c>
      <c r="J8" s="87"/>
      <c r="K8" s="87"/>
    </row>
    <row r="9" spans="1:11" ht="265.5" customHeight="1" x14ac:dyDescent="0.35">
      <c r="A9" s="28">
        <v>4</v>
      </c>
      <c r="B9" s="29" t="s">
        <v>26</v>
      </c>
      <c r="C9" s="30" t="s">
        <v>30</v>
      </c>
      <c r="D9" s="31" t="s">
        <v>46</v>
      </c>
      <c r="E9" s="32" t="s">
        <v>9</v>
      </c>
      <c r="F9" s="33">
        <v>5</v>
      </c>
      <c r="G9" s="21"/>
      <c r="H9" s="15">
        <f t="shared" si="0"/>
        <v>0</v>
      </c>
      <c r="I9" s="87">
        <f t="shared" si="1"/>
        <v>0</v>
      </c>
      <c r="J9" s="87"/>
      <c r="K9" s="87"/>
    </row>
    <row r="10" spans="1:11" ht="148.5" customHeight="1" x14ac:dyDescent="0.35">
      <c r="A10" s="28">
        <v>5</v>
      </c>
      <c r="B10" s="29" t="s">
        <v>26</v>
      </c>
      <c r="C10" s="30" t="s">
        <v>31</v>
      </c>
      <c r="D10" s="31" t="s">
        <v>47</v>
      </c>
      <c r="E10" s="32" t="s">
        <v>9</v>
      </c>
      <c r="F10" s="33">
        <v>20</v>
      </c>
      <c r="G10" s="21"/>
      <c r="H10" s="15">
        <f t="shared" si="0"/>
        <v>0</v>
      </c>
      <c r="I10" s="87">
        <f t="shared" si="1"/>
        <v>0</v>
      </c>
      <c r="J10" s="87"/>
      <c r="K10" s="87"/>
    </row>
    <row r="11" spans="1:11" ht="72.75" customHeight="1" x14ac:dyDescent="0.35">
      <c r="A11" s="28">
        <v>6</v>
      </c>
      <c r="B11" s="29" t="s">
        <v>26</v>
      </c>
      <c r="C11" s="30" t="s">
        <v>51</v>
      </c>
      <c r="D11" s="31" t="s">
        <v>48</v>
      </c>
      <c r="E11" s="32" t="s">
        <v>9</v>
      </c>
      <c r="F11" s="33">
        <v>3</v>
      </c>
      <c r="G11" s="21"/>
      <c r="H11" s="15">
        <f t="shared" si="0"/>
        <v>0</v>
      </c>
      <c r="I11" s="87">
        <f t="shared" si="1"/>
        <v>0</v>
      </c>
      <c r="J11" s="87"/>
      <c r="K11" s="87"/>
    </row>
    <row r="12" spans="1:11" ht="48" customHeight="1" x14ac:dyDescent="0.35">
      <c r="A12" s="28">
        <v>7</v>
      </c>
      <c r="B12" s="29" t="s">
        <v>26</v>
      </c>
      <c r="C12" s="30" t="s">
        <v>32</v>
      </c>
      <c r="D12" s="31" t="s">
        <v>49</v>
      </c>
      <c r="E12" s="32" t="s">
        <v>9</v>
      </c>
      <c r="F12" s="33">
        <v>1</v>
      </c>
      <c r="G12" s="21"/>
      <c r="H12" s="15">
        <f t="shared" si="0"/>
        <v>0</v>
      </c>
      <c r="I12" s="87">
        <f t="shared" si="1"/>
        <v>0</v>
      </c>
      <c r="J12" s="87"/>
      <c r="K12" s="87"/>
    </row>
    <row r="13" spans="1:11" ht="73.5" customHeight="1" x14ac:dyDescent="0.35">
      <c r="A13" s="28">
        <v>8</v>
      </c>
      <c r="B13" s="29" t="s">
        <v>26</v>
      </c>
      <c r="C13" s="30" t="s">
        <v>52</v>
      </c>
      <c r="D13" s="31" t="s">
        <v>48</v>
      </c>
      <c r="E13" s="32" t="s">
        <v>9</v>
      </c>
      <c r="F13" s="33">
        <v>2</v>
      </c>
      <c r="G13" s="21"/>
      <c r="H13" s="15">
        <f t="shared" si="0"/>
        <v>0</v>
      </c>
      <c r="I13" s="87">
        <f t="shared" si="1"/>
        <v>0</v>
      </c>
      <c r="J13" s="87"/>
      <c r="K13" s="87"/>
    </row>
    <row r="14" spans="1:11" ht="33" customHeight="1" x14ac:dyDescent="0.35">
      <c r="A14" s="28">
        <v>9</v>
      </c>
      <c r="B14" s="29" t="s">
        <v>26</v>
      </c>
      <c r="C14" s="30" t="s">
        <v>33</v>
      </c>
      <c r="D14" s="31" t="s">
        <v>50</v>
      </c>
      <c r="E14" s="32" t="s">
        <v>9</v>
      </c>
      <c r="F14" s="33">
        <v>2</v>
      </c>
      <c r="G14" s="21"/>
      <c r="H14" s="15">
        <f t="shared" si="0"/>
        <v>0</v>
      </c>
      <c r="I14" s="87">
        <f t="shared" si="1"/>
        <v>0</v>
      </c>
      <c r="J14" s="87"/>
      <c r="K14" s="87"/>
    </row>
    <row r="15" spans="1:11" ht="55.2" x14ac:dyDescent="0.35">
      <c r="A15" s="28">
        <v>10</v>
      </c>
      <c r="B15" s="29" t="s">
        <v>26</v>
      </c>
      <c r="C15" s="30" t="s">
        <v>34</v>
      </c>
      <c r="D15" s="31" t="s">
        <v>53</v>
      </c>
      <c r="E15" s="32" t="s">
        <v>9</v>
      </c>
      <c r="F15" s="33">
        <v>2</v>
      </c>
      <c r="G15" s="21"/>
      <c r="H15" s="15">
        <f t="shared" si="0"/>
        <v>0</v>
      </c>
      <c r="I15" s="87">
        <f t="shared" si="1"/>
        <v>0</v>
      </c>
      <c r="J15" s="87"/>
      <c r="K15" s="87"/>
    </row>
    <row r="16" spans="1:11" ht="114.75" customHeight="1" x14ac:dyDescent="0.35">
      <c r="A16" s="28">
        <v>11</v>
      </c>
      <c r="B16" s="29" t="s">
        <v>26</v>
      </c>
      <c r="C16" s="30" t="s">
        <v>35</v>
      </c>
      <c r="D16" s="31" t="s">
        <v>54</v>
      </c>
      <c r="E16" s="32" t="s">
        <v>9</v>
      </c>
      <c r="F16" s="33">
        <v>1</v>
      </c>
      <c r="G16" s="21"/>
      <c r="H16" s="15">
        <f t="shared" si="0"/>
        <v>0</v>
      </c>
      <c r="I16" s="87">
        <f t="shared" si="1"/>
        <v>0</v>
      </c>
      <c r="J16" s="87"/>
      <c r="K16" s="87"/>
    </row>
    <row r="17" spans="1:12" ht="30.75" customHeight="1" x14ac:dyDescent="0.35">
      <c r="A17" s="28">
        <v>12</v>
      </c>
      <c r="B17" s="29" t="s">
        <v>26</v>
      </c>
      <c r="C17" s="30" t="s">
        <v>36</v>
      </c>
      <c r="D17" s="31" t="s">
        <v>55</v>
      </c>
      <c r="E17" s="32" t="s">
        <v>9</v>
      </c>
      <c r="F17" s="33">
        <v>1</v>
      </c>
      <c r="G17" s="21"/>
      <c r="H17" s="15">
        <f t="shared" si="0"/>
        <v>0</v>
      </c>
      <c r="I17" s="87">
        <f t="shared" si="1"/>
        <v>0</v>
      </c>
      <c r="J17" s="87"/>
      <c r="K17" s="87"/>
    </row>
    <row r="18" spans="1:12" ht="57.75" customHeight="1" x14ac:dyDescent="0.35">
      <c r="A18" s="28">
        <v>13</v>
      </c>
      <c r="B18" s="29" t="s">
        <v>26</v>
      </c>
      <c r="C18" s="30" t="s">
        <v>37</v>
      </c>
      <c r="D18" s="31" t="s">
        <v>56</v>
      </c>
      <c r="E18" s="32" t="s">
        <v>9</v>
      </c>
      <c r="F18" s="33">
        <v>11</v>
      </c>
      <c r="G18" s="21"/>
      <c r="H18" s="15">
        <f t="shared" si="0"/>
        <v>0</v>
      </c>
      <c r="I18" s="87">
        <f t="shared" si="1"/>
        <v>0</v>
      </c>
      <c r="J18" s="87"/>
      <c r="K18" s="87"/>
      <c r="L18" s="13"/>
    </row>
    <row r="19" spans="1:12" ht="34.5" customHeight="1" x14ac:dyDescent="0.35">
      <c r="A19" s="28">
        <v>14</v>
      </c>
      <c r="B19" s="29" t="s">
        <v>26</v>
      </c>
      <c r="C19" s="30" t="s">
        <v>38</v>
      </c>
      <c r="D19" s="34" t="s">
        <v>57</v>
      </c>
      <c r="E19" s="35" t="s">
        <v>9</v>
      </c>
      <c r="F19" s="36">
        <v>2</v>
      </c>
      <c r="G19" s="22"/>
      <c r="H19" s="15">
        <f t="shared" si="0"/>
        <v>0</v>
      </c>
      <c r="I19" s="87">
        <f t="shared" si="1"/>
        <v>0</v>
      </c>
      <c r="J19" s="87"/>
      <c r="K19" s="87"/>
    </row>
    <row r="20" spans="1:12" ht="33" customHeight="1" x14ac:dyDescent="0.35">
      <c r="A20" s="28">
        <v>15</v>
      </c>
      <c r="B20" s="29" t="s">
        <v>26</v>
      </c>
      <c r="C20" s="30" t="s">
        <v>39</v>
      </c>
      <c r="D20" s="37" t="s">
        <v>58</v>
      </c>
      <c r="E20" s="38" t="s">
        <v>9</v>
      </c>
      <c r="F20" s="39">
        <v>1</v>
      </c>
      <c r="G20" s="22"/>
      <c r="H20" s="15">
        <f t="shared" si="0"/>
        <v>0</v>
      </c>
      <c r="I20" s="87">
        <f t="shared" si="1"/>
        <v>0</v>
      </c>
      <c r="J20" s="87"/>
      <c r="K20" s="87"/>
    </row>
    <row r="21" spans="1:12" ht="45.75" customHeight="1" x14ac:dyDescent="0.35">
      <c r="A21" s="28">
        <v>16</v>
      </c>
      <c r="B21" s="29" t="s">
        <v>26</v>
      </c>
      <c r="C21" s="30" t="s">
        <v>40</v>
      </c>
      <c r="D21" s="40" t="s">
        <v>59</v>
      </c>
      <c r="E21" s="41" t="s">
        <v>9</v>
      </c>
      <c r="F21" s="41">
        <v>1</v>
      </c>
      <c r="G21" s="23"/>
      <c r="H21" s="15">
        <f t="shared" si="0"/>
        <v>0</v>
      </c>
      <c r="I21" s="87">
        <f t="shared" si="1"/>
        <v>0</v>
      </c>
      <c r="J21" s="87"/>
      <c r="K21" s="87"/>
    </row>
    <row r="22" spans="1:12" ht="27.6" x14ac:dyDescent="0.35">
      <c r="A22" s="28">
        <v>17</v>
      </c>
      <c r="B22" s="29" t="s">
        <v>26</v>
      </c>
      <c r="C22" s="30" t="s">
        <v>41</v>
      </c>
      <c r="D22" s="42" t="s">
        <v>60</v>
      </c>
      <c r="E22" s="43" t="s">
        <v>9</v>
      </c>
      <c r="F22" s="43">
        <v>2</v>
      </c>
      <c r="G22" s="23"/>
      <c r="H22" s="15">
        <f t="shared" si="0"/>
        <v>0</v>
      </c>
      <c r="I22" s="87">
        <f t="shared" si="1"/>
        <v>0</v>
      </c>
      <c r="J22" s="87"/>
      <c r="K22" s="87"/>
    </row>
    <row r="23" spans="1:12" ht="82.8" x14ac:dyDescent="0.35">
      <c r="A23" s="28">
        <v>18</v>
      </c>
      <c r="B23" s="29" t="s">
        <v>26</v>
      </c>
      <c r="C23" s="30" t="s">
        <v>42</v>
      </c>
      <c r="D23" s="37" t="s">
        <v>61</v>
      </c>
      <c r="E23" s="38" t="s">
        <v>9</v>
      </c>
      <c r="F23" s="36">
        <v>1</v>
      </c>
      <c r="G23" s="22"/>
      <c r="H23" s="15">
        <f t="shared" si="0"/>
        <v>0</v>
      </c>
      <c r="I23" s="87">
        <f t="shared" si="1"/>
        <v>0</v>
      </c>
      <c r="J23" s="87"/>
      <c r="K23" s="87"/>
    </row>
    <row r="24" spans="1:12" ht="18" x14ac:dyDescent="0.35">
      <c r="G24" s="14" t="s">
        <v>6</v>
      </c>
      <c r="H24" s="16">
        <f>SUM(H6:H23)</f>
        <v>0</v>
      </c>
      <c r="I24" s="75">
        <f>SUM(I6:K23)</f>
        <v>0</v>
      </c>
      <c r="J24" s="76"/>
      <c r="K24" s="77"/>
    </row>
    <row r="25" spans="1:12" ht="23.4" x14ac:dyDescent="0.3">
      <c r="B25" s="94" t="s">
        <v>10</v>
      </c>
      <c r="C25" s="94"/>
      <c r="D25" s="94"/>
    </row>
    <row r="27" spans="1:12" ht="15.6" x14ac:dyDescent="0.3">
      <c r="B27" s="78" t="s">
        <v>16</v>
      </c>
      <c r="C27" s="78"/>
      <c r="D27" s="78"/>
    </row>
    <row r="28" spans="1:12" ht="18" x14ac:dyDescent="0.35">
      <c r="B28" s="24" t="s">
        <v>4</v>
      </c>
      <c r="C28" s="70">
        <f>H24</f>
        <v>0</v>
      </c>
      <c r="D28" s="71"/>
    </row>
    <row r="29" spans="1:12" ht="18" x14ac:dyDescent="0.35">
      <c r="B29" s="24" t="s">
        <v>13</v>
      </c>
      <c r="C29" s="70">
        <f>C30-C28</f>
        <v>0</v>
      </c>
      <c r="D29" s="71"/>
    </row>
    <row r="30" spans="1:12" ht="18" x14ac:dyDescent="0.35">
      <c r="B30" s="24" t="s">
        <v>14</v>
      </c>
      <c r="C30" s="70">
        <f>I24</f>
        <v>0</v>
      </c>
      <c r="D30" s="71"/>
    </row>
  </sheetData>
  <protectedRanges>
    <protectedRange sqref="G6:G23" name="Oblast1_1"/>
  </protectedRanges>
  <mergeCells count="27">
    <mergeCell ref="I15:K15"/>
    <mergeCell ref="I10:K10"/>
    <mergeCell ref="I11:K11"/>
    <mergeCell ref="I12:K12"/>
    <mergeCell ref="I13:K13"/>
    <mergeCell ref="I14:K14"/>
    <mergeCell ref="B25:D25"/>
    <mergeCell ref="B27:D27"/>
    <mergeCell ref="C28:D28"/>
    <mergeCell ref="C29:D29"/>
    <mergeCell ref="C30:D30"/>
    <mergeCell ref="A2:K2"/>
    <mergeCell ref="A3:K3"/>
    <mergeCell ref="I24:K24"/>
    <mergeCell ref="I23:K23"/>
    <mergeCell ref="I5:K5"/>
    <mergeCell ref="I18:K18"/>
    <mergeCell ref="I19:K19"/>
    <mergeCell ref="I20:K20"/>
    <mergeCell ref="I21:K21"/>
    <mergeCell ref="I22:K22"/>
    <mergeCell ref="I6:K6"/>
    <mergeCell ref="I7:K7"/>
    <mergeCell ref="I8:K8"/>
    <mergeCell ref="I9:K9"/>
    <mergeCell ref="I16:K16"/>
    <mergeCell ref="I17:K17"/>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9FA73-FD39-4E5C-8E25-DB38328EC322}">
  <dimension ref="A2:M24"/>
  <sheetViews>
    <sheetView workbookViewId="0">
      <selection sqref="A1:XFD1048576"/>
    </sheetView>
  </sheetViews>
  <sheetFormatPr defaultRowHeight="14.4" x14ac:dyDescent="0.3"/>
  <cols>
    <col min="2" max="2" width="23.5546875" customWidth="1"/>
    <col min="3" max="3" width="31.44140625" customWidth="1"/>
    <col min="4" max="4" width="123.5546875" customWidth="1"/>
    <col min="5" max="5" width="6.109375" customWidth="1"/>
    <col min="6" max="6" width="6.6640625" customWidth="1"/>
    <col min="7" max="7" width="20.5546875" customWidth="1"/>
    <col min="8" max="8" width="29.44140625" customWidth="1"/>
    <col min="9" max="9" width="10.44140625" customWidth="1"/>
    <col min="10" max="10" width="17.5546875" customWidth="1"/>
    <col min="11" max="11" width="7.5546875" customWidth="1"/>
    <col min="12" max="12" width="59" customWidth="1"/>
    <col min="13" max="13" width="14.44140625" bestFit="1" customWidth="1"/>
  </cols>
  <sheetData>
    <row r="2" spans="1:13" ht="25.8" x14ac:dyDescent="0.3">
      <c r="A2" s="85" t="s">
        <v>17</v>
      </c>
      <c r="B2" s="85"/>
      <c r="C2" s="85"/>
      <c r="D2" s="85"/>
      <c r="E2" s="85"/>
      <c r="F2" s="85"/>
      <c r="G2" s="85"/>
      <c r="H2" s="85"/>
      <c r="I2" s="85"/>
      <c r="J2" s="85"/>
      <c r="K2" s="85"/>
      <c r="L2" s="85"/>
    </row>
    <row r="3" spans="1:13" ht="23.4" x14ac:dyDescent="0.3">
      <c r="A3" s="86" t="s">
        <v>11</v>
      </c>
      <c r="B3" s="86"/>
      <c r="C3" s="86"/>
      <c r="D3" s="86"/>
      <c r="E3" s="86"/>
      <c r="F3" s="86"/>
      <c r="G3" s="86"/>
      <c r="H3" s="86"/>
      <c r="I3" s="86"/>
      <c r="J3" s="86"/>
      <c r="K3" s="86"/>
      <c r="L3" s="86"/>
    </row>
    <row r="5" spans="1:13" ht="25.2" x14ac:dyDescent="0.3">
      <c r="A5" s="5" t="s">
        <v>0</v>
      </c>
      <c r="B5" s="5" t="s">
        <v>1</v>
      </c>
      <c r="C5" s="5" t="s">
        <v>8</v>
      </c>
      <c r="D5" s="5" t="s">
        <v>15</v>
      </c>
      <c r="E5" s="5" t="s">
        <v>7</v>
      </c>
      <c r="F5" s="5" t="s">
        <v>2</v>
      </c>
      <c r="G5" s="8" t="s">
        <v>3</v>
      </c>
      <c r="H5" s="8" t="s">
        <v>24</v>
      </c>
      <c r="I5" s="92" t="s">
        <v>5</v>
      </c>
      <c r="J5" s="92"/>
      <c r="K5" s="92"/>
      <c r="L5" s="9" t="s">
        <v>12</v>
      </c>
    </row>
    <row r="6" spans="1:13" ht="114" x14ac:dyDescent="0.35">
      <c r="A6" s="6">
        <v>1</v>
      </c>
      <c r="B6" s="29" t="s">
        <v>26</v>
      </c>
      <c r="C6" s="46" t="s">
        <v>18</v>
      </c>
      <c r="D6" s="51" t="s">
        <v>70</v>
      </c>
      <c r="E6" s="7" t="s">
        <v>9</v>
      </c>
      <c r="F6" s="10">
        <v>20</v>
      </c>
      <c r="G6" s="21"/>
      <c r="H6" s="15">
        <f>F6*G6</f>
        <v>0</v>
      </c>
      <c r="I6" s="87">
        <f>H6*1.21</f>
        <v>0</v>
      </c>
      <c r="J6" s="87"/>
      <c r="K6" s="87"/>
      <c r="L6" s="25"/>
      <c r="M6" s="13"/>
    </row>
    <row r="7" spans="1:13" ht="159.6" x14ac:dyDescent="0.35">
      <c r="A7" s="1">
        <v>2</v>
      </c>
      <c r="B7" s="29" t="s">
        <v>26</v>
      </c>
      <c r="C7" s="47" t="s">
        <v>19</v>
      </c>
      <c r="D7" s="44" t="s">
        <v>71</v>
      </c>
      <c r="E7" s="2" t="s">
        <v>9</v>
      </c>
      <c r="F7" s="4">
        <v>1</v>
      </c>
      <c r="G7" s="22"/>
      <c r="H7" s="16">
        <f t="shared" ref="H7:H14" si="0">F7*G7</f>
        <v>0</v>
      </c>
      <c r="I7" s="91">
        <f t="shared" ref="I7:I14" si="1">H7*1.21</f>
        <v>0</v>
      </c>
      <c r="J7" s="91"/>
      <c r="K7" s="91"/>
      <c r="L7" s="25"/>
    </row>
    <row r="8" spans="1:13" ht="193.8" x14ac:dyDescent="0.35">
      <c r="A8" s="6">
        <v>3</v>
      </c>
      <c r="B8" s="29" t="s">
        <v>26</v>
      </c>
      <c r="C8" s="48" t="s">
        <v>20</v>
      </c>
      <c r="D8" s="52" t="s">
        <v>72</v>
      </c>
      <c r="E8" s="11" t="s">
        <v>9</v>
      </c>
      <c r="F8" s="11">
        <v>1</v>
      </c>
      <c r="G8" s="23"/>
      <c r="H8" s="17">
        <f t="shared" si="0"/>
        <v>0</v>
      </c>
      <c r="I8" s="88">
        <f t="shared" si="1"/>
        <v>0</v>
      </c>
      <c r="J8" s="89"/>
      <c r="K8" s="90"/>
      <c r="L8" s="26"/>
    </row>
    <row r="9" spans="1:13" ht="91.2" x14ac:dyDescent="0.35">
      <c r="A9" s="1">
        <v>4</v>
      </c>
      <c r="B9" s="29" t="s">
        <v>26</v>
      </c>
      <c r="C9" s="49" t="s">
        <v>21</v>
      </c>
      <c r="D9" s="53" t="s">
        <v>73</v>
      </c>
      <c r="E9" s="12" t="s">
        <v>9</v>
      </c>
      <c r="F9" s="12">
        <v>1</v>
      </c>
      <c r="G9" s="23"/>
      <c r="H9" s="18">
        <f t="shared" si="0"/>
        <v>0</v>
      </c>
      <c r="I9" s="88">
        <f t="shared" si="1"/>
        <v>0</v>
      </c>
      <c r="J9" s="89"/>
      <c r="K9" s="90"/>
      <c r="L9" s="27"/>
    </row>
    <row r="10" spans="1:13" ht="18" x14ac:dyDescent="0.35">
      <c r="A10" s="6">
        <v>5</v>
      </c>
      <c r="B10" s="29" t="s">
        <v>26</v>
      </c>
      <c r="C10" s="47" t="s">
        <v>22</v>
      </c>
      <c r="D10" s="45" t="s">
        <v>23</v>
      </c>
      <c r="E10" s="3" t="s">
        <v>9</v>
      </c>
      <c r="F10" s="4">
        <v>21</v>
      </c>
      <c r="G10" s="22"/>
      <c r="H10" s="19">
        <f t="shared" si="0"/>
        <v>0</v>
      </c>
      <c r="I10" s="91">
        <f t="shared" si="1"/>
        <v>0</v>
      </c>
      <c r="J10" s="91"/>
      <c r="K10" s="91"/>
      <c r="L10" s="25"/>
    </row>
    <row r="11" spans="1:13" ht="319.2" x14ac:dyDescent="0.35">
      <c r="A11" s="1">
        <v>6</v>
      </c>
      <c r="B11" s="29" t="s">
        <v>26</v>
      </c>
      <c r="C11" s="47" t="s">
        <v>63</v>
      </c>
      <c r="D11" s="54" t="s">
        <v>74</v>
      </c>
      <c r="E11" s="3" t="s">
        <v>9</v>
      </c>
      <c r="F11" s="4">
        <v>1</v>
      </c>
      <c r="G11" s="22"/>
      <c r="H11" s="16">
        <f t="shared" si="0"/>
        <v>0</v>
      </c>
      <c r="I11" s="75">
        <f t="shared" si="1"/>
        <v>0</v>
      </c>
      <c r="J11" s="76"/>
      <c r="K11" s="77"/>
      <c r="L11" s="25"/>
    </row>
    <row r="12" spans="1:13" ht="228" x14ac:dyDescent="0.35">
      <c r="A12" s="6">
        <v>7</v>
      </c>
      <c r="B12" s="29" t="s">
        <v>26</v>
      </c>
      <c r="C12" s="47" t="s">
        <v>64</v>
      </c>
      <c r="D12" s="54" t="s">
        <v>75</v>
      </c>
      <c r="E12" s="3" t="s">
        <v>9</v>
      </c>
      <c r="F12" s="4">
        <v>20</v>
      </c>
      <c r="G12" s="22"/>
      <c r="H12" s="16">
        <f t="shared" si="0"/>
        <v>0</v>
      </c>
      <c r="I12" s="75">
        <f t="shared" si="1"/>
        <v>0</v>
      </c>
      <c r="J12" s="76"/>
      <c r="K12" s="77"/>
      <c r="L12" s="25"/>
    </row>
    <row r="13" spans="1:13" ht="216.6" x14ac:dyDescent="0.35">
      <c r="A13" s="55">
        <v>8</v>
      </c>
      <c r="B13" s="56" t="s">
        <v>26</v>
      </c>
      <c r="C13" s="48" t="s">
        <v>65</v>
      </c>
      <c r="D13" s="52" t="s">
        <v>76</v>
      </c>
      <c r="E13" s="57" t="s">
        <v>9</v>
      </c>
      <c r="F13" s="11">
        <v>1</v>
      </c>
      <c r="G13" s="22"/>
      <c r="H13" s="16">
        <f t="shared" si="0"/>
        <v>0</v>
      </c>
      <c r="I13" s="75">
        <f t="shared" si="1"/>
        <v>0</v>
      </c>
      <c r="J13" s="76"/>
      <c r="K13" s="77"/>
      <c r="L13" s="25"/>
    </row>
    <row r="14" spans="1:13" x14ac:dyDescent="0.3">
      <c r="A14" s="79">
        <v>9</v>
      </c>
      <c r="B14" s="80" t="s">
        <v>26</v>
      </c>
      <c r="C14" s="81" t="s">
        <v>66</v>
      </c>
      <c r="D14" s="82" t="s">
        <v>77</v>
      </c>
      <c r="E14" s="84" t="s">
        <v>9</v>
      </c>
      <c r="F14" s="95">
        <v>1</v>
      </c>
      <c r="G14" s="96"/>
      <c r="H14" s="97">
        <f t="shared" si="0"/>
        <v>0</v>
      </c>
      <c r="I14" s="91">
        <f t="shared" si="1"/>
        <v>0</v>
      </c>
      <c r="J14" s="91"/>
      <c r="K14" s="91"/>
      <c r="L14" s="72"/>
    </row>
    <row r="15" spans="1:13" x14ac:dyDescent="0.3">
      <c r="A15" s="79"/>
      <c r="B15" s="80"/>
      <c r="C15" s="81"/>
      <c r="D15" s="83"/>
      <c r="E15" s="84"/>
      <c r="F15" s="95"/>
      <c r="G15" s="96"/>
      <c r="H15" s="97"/>
      <c r="I15" s="98"/>
      <c r="J15" s="98"/>
      <c r="K15" s="98"/>
      <c r="L15" s="73"/>
    </row>
    <row r="16" spans="1:13" ht="22.8" x14ac:dyDescent="0.35">
      <c r="A16" s="58">
        <v>10</v>
      </c>
      <c r="B16" s="30" t="s">
        <v>26</v>
      </c>
      <c r="C16" s="59" t="s">
        <v>78</v>
      </c>
      <c r="D16" s="64" t="s">
        <v>79</v>
      </c>
      <c r="E16" s="60"/>
      <c r="F16" s="61"/>
      <c r="G16" s="62"/>
      <c r="H16" s="63" t="s">
        <v>80</v>
      </c>
      <c r="I16" s="93" t="s">
        <v>80</v>
      </c>
      <c r="J16" s="93"/>
      <c r="K16" s="93"/>
      <c r="L16" s="65"/>
    </row>
    <row r="17" spans="2:12" ht="18" x14ac:dyDescent="0.35">
      <c r="H17" s="20"/>
      <c r="I17" s="74"/>
      <c r="J17" s="74"/>
      <c r="K17" s="74"/>
      <c r="L17" s="66"/>
    </row>
    <row r="18" spans="2:12" ht="18" x14ac:dyDescent="0.35">
      <c r="G18" s="14" t="s">
        <v>6</v>
      </c>
      <c r="H18" s="16">
        <f>SUM(H6:H16)</f>
        <v>0</v>
      </c>
      <c r="I18" s="75">
        <f>SUM(I6:K16)</f>
        <v>0</v>
      </c>
      <c r="J18" s="76"/>
      <c r="K18" s="77"/>
    </row>
    <row r="19" spans="2:12" ht="23.4" x14ac:dyDescent="0.3">
      <c r="B19" s="94" t="s">
        <v>10</v>
      </c>
      <c r="C19" s="94"/>
      <c r="D19" s="94"/>
    </row>
    <row r="21" spans="2:12" ht="15.6" x14ac:dyDescent="0.3">
      <c r="B21" s="78" t="s">
        <v>16</v>
      </c>
      <c r="C21" s="78"/>
      <c r="D21" s="78"/>
    </row>
    <row r="22" spans="2:12" ht="18" x14ac:dyDescent="0.35">
      <c r="B22" s="24" t="s">
        <v>4</v>
      </c>
      <c r="C22" s="70">
        <f>H18</f>
        <v>0</v>
      </c>
      <c r="D22" s="71"/>
      <c r="G22" s="13"/>
    </row>
    <row r="23" spans="2:12" ht="18" x14ac:dyDescent="0.35">
      <c r="B23" s="24" t="s">
        <v>13</v>
      </c>
      <c r="C23" s="70">
        <f>C24-C22</f>
        <v>0</v>
      </c>
      <c r="D23" s="71"/>
    </row>
    <row r="24" spans="2:12" ht="18" x14ac:dyDescent="0.35">
      <c r="B24" s="24" t="s">
        <v>14</v>
      </c>
      <c r="C24" s="70">
        <f>I18</f>
        <v>0</v>
      </c>
      <c r="D24" s="71"/>
    </row>
  </sheetData>
  <protectedRanges>
    <protectedRange sqref="G6:G16" name="Oblast1"/>
    <protectedRange sqref="L17" name="Oblast2"/>
    <protectedRange sqref="L6:L16" name="Oblast2_1"/>
  </protectedRanges>
  <mergeCells count="29">
    <mergeCell ref="I8:K8"/>
    <mergeCell ref="A2:L2"/>
    <mergeCell ref="A3:L3"/>
    <mergeCell ref="I5:K5"/>
    <mergeCell ref="I6:K6"/>
    <mergeCell ref="I7:K7"/>
    <mergeCell ref="A14:A15"/>
    <mergeCell ref="B14:B15"/>
    <mergeCell ref="C14:C15"/>
    <mergeCell ref="D14:D15"/>
    <mergeCell ref="E14:E15"/>
    <mergeCell ref="I16:K16"/>
    <mergeCell ref="I9:K9"/>
    <mergeCell ref="I10:K10"/>
    <mergeCell ref="I11:K11"/>
    <mergeCell ref="I12:K12"/>
    <mergeCell ref="I13:K13"/>
    <mergeCell ref="F14:F15"/>
    <mergeCell ref="G14:G15"/>
    <mergeCell ref="H14:H15"/>
    <mergeCell ref="I14:K15"/>
    <mergeCell ref="L14:L15"/>
    <mergeCell ref="C24:D24"/>
    <mergeCell ref="I17:K17"/>
    <mergeCell ref="I18:K18"/>
    <mergeCell ref="B19:D19"/>
    <mergeCell ref="B21:D21"/>
    <mergeCell ref="C22:D22"/>
    <mergeCell ref="C23:D2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SUMA</vt:lpstr>
      <vt:lpstr>IT vybavení</vt:lpstr>
      <vt:lpstr>Nábytek</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 Šiman</dc:creator>
  <cp:lastModifiedBy>Jan Marek</cp:lastModifiedBy>
  <dcterms:created xsi:type="dcterms:W3CDTF">2023-04-03T07:26:36Z</dcterms:created>
  <dcterms:modified xsi:type="dcterms:W3CDTF">2025-03-27T12:18:27Z</dcterms:modified>
</cp:coreProperties>
</file>